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braheem/Desktop/The Loan Atlas/Sales/"/>
    </mc:Choice>
  </mc:AlternateContent>
  <xr:revisionPtr revIDLastSave="0" documentId="13_ncr:1_{E5BBA5FA-6856-BE4D-82B4-E2FBE8F4F23A}" xr6:coauthVersionLast="47" xr6:coauthVersionMax="47" xr10:uidLastSave="{00000000-0000-0000-0000-000000000000}"/>
  <bookViews>
    <workbookView xWindow="60" yWindow="760" windowWidth="29340" windowHeight="18880" xr2:uid="{D94801F1-1125-7A43-A517-4D1BD8AD2486}"/>
  </bookViews>
  <sheets>
    <sheet name="Knowing The Numbers" sheetId="1" r:id="rId1"/>
    <sheet name="The Plan for Execution" sheetId="2" r:id="rId2"/>
    <sheet name="Lead Tracker Scorecar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6" i="4"/>
  <c r="B26" i="1"/>
  <c r="B14" i="1"/>
  <c r="F3" i="4"/>
  <c r="F14" i="4"/>
  <c r="F13" i="4"/>
  <c r="F12" i="4"/>
  <c r="F11" i="4"/>
  <c r="F10" i="4"/>
  <c r="F9" i="4"/>
  <c r="F8" i="4"/>
  <c r="F7" i="4"/>
  <c r="F4" i="4"/>
  <c r="J37" i="2"/>
  <c r="J40" i="2"/>
  <c r="J39" i="2"/>
  <c r="J38" i="2"/>
  <c r="J35" i="2"/>
  <c r="J34" i="2"/>
  <c r="J33" i="2"/>
  <c r="J32" i="2"/>
  <c r="J30" i="2"/>
  <c r="J29" i="2"/>
  <c r="J28" i="2"/>
  <c r="J27" i="2"/>
  <c r="J26" i="2"/>
  <c r="J25" i="2"/>
  <c r="EH24" i="2" l="1"/>
  <c r="DZ24" i="2"/>
  <c r="DR24" i="2"/>
  <c r="DJ24" i="2"/>
  <c r="DB24" i="2"/>
  <c r="CT24" i="2"/>
  <c r="CL24" i="2"/>
  <c r="CD24" i="2"/>
  <c r="BV24" i="2"/>
  <c r="BN24" i="2"/>
  <c r="BF24" i="2"/>
  <c r="AX24" i="2"/>
  <c r="AP24" i="2"/>
  <c r="AH24" i="2"/>
  <c r="Z24" i="2"/>
  <c r="R24" i="2"/>
  <c r="J24" i="2"/>
  <c r="EH23" i="2"/>
  <c r="DZ23" i="2"/>
  <c r="DR23" i="2"/>
  <c r="DJ23" i="2"/>
  <c r="DB23" i="2"/>
  <c r="CT23" i="2"/>
  <c r="CL23" i="2"/>
  <c r="CD23" i="2"/>
  <c r="BV23" i="2"/>
  <c r="BN23" i="2"/>
  <c r="BF23" i="2"/>
  <c r="AX23" i="2"/>
  <c r="AP23" i="2"/>
  <c r="AH23" i="2"/>
  <c r="Z23" i="2"/>
  <c r="R23" i="2"/>
  <c r="J23" i="2"/>
  <c r="EH22" i="2"/>
  <c r="DZ22" i="2"/>
  <c r="DR22" i="2"/>
  <c r="DJ22" i="2"/>
  <c r="DB22" i="2"/>
  <c r="CT22" i="2"/>
  <c r="CL22" i="2"/>
  <c r="CD22" i="2"/>
  <c r="BV22" i="2"/>
  <c r="BN22" i="2"/>
  <c r="BF22" i="2"/>
  <c r="AX22" i="2"/>
  <c r="AP22" i="2"/>
  <c r="AH22" i="2"/>
  <c r="Z22" i="2"/>
  <c r="R22" i="2"/>
  <c r="J22" i="2"/>
  <c r="EH21" i="2"/>
  <c r="DZ21" i="2"/>
  <c r="DR21" i="2"/>
  <c r="DJ21" i="2"/>
  <c r="DB21" i="2"/>
  <c r="CT21" i="2"/>
  <c r="CL21" i="2"/>
  <c r="CD21" i="2"/>
  <c r="BV21" i="2"/>
  <c r="BN21" i="2"/>
  <c r="BF21" i="2"/>
  <c r="AX21" i="2"/>
  <c r="AP21" i="2"/>
  <c r="AH21" i="2"/>
  <c r="Z21" i="2"/>
  <c r="R21" i="2"/>
  <c r="J21" i="2"/>
  <c r="EH20" i="2"/>
  <c r="DZ20" i="2"/>
  <c r="DR20" i="2"/>
  <c r="DJ20" i="2"/>
  <c r="DB20" i="2"/>
  <c r="CT20" i="2"/>
  <c r="CL20" i="2"/>
  <c r="CD20" i="2"/>
  <c r="BV20" i="2"/>
  <c r="BN20" i="2"/>
  <c r="BF20" i="2"/>
  <c r="AX20" i="2"/>
  <c r="AP20" i="2"/>
  <c r="AH20" i="2"/>
  <c r="Z20" i="2"/>
  <c r="R20" i="2"/>
  <c r="J20" i="2"/>
  <c r="EH19" i="2"/>
  <c r="DZ19" i="2"/>
  <c r="DR19" i="2"/>
  <c r="DJ19" i="2"/>
  <c r="DB19" i="2"/>
  <c r="CT19" i="2"/>
  <c r="CL19" i="2"/>
  <c r="CD19" i="2"/>
  <c r="BV19" i="2"/>
  <c r="BN19" i="2"/>
  <c r="BF19" i="2"/>
  <c r="AX19" i="2"/>
  <c r="AP19" i="2"/>
  <c r="AH19" i="2"/>
  <c r="Z19" i="2"/>
  <c r="R19" i="2"/>
  <c r="J19" i="2"/>
  <c r="EH18" i="2"/>
  <c r="DZ18" i="2"/>
  <c r="DR18" i="2"/>
  <c r="DJ18" i="2"/>
  <c r="DB18" i="2"/>
  <c r="CT18" i="2"/>
  <c r="CL18" i="2"/>
  <c r="CD18" i="2"/>
  <c r="BV18" i="2"/>
  <c r="BN18" i="2"/>
  <c r="BF18" i="2"/>
  <c r="AX18" i="2"/>
  <c r="AP18" i="2"/>
  <c r="AH18" i="2"/>
  <c r="Z18" i="2"/>
  <c r="R18" i="2"/>
  <c r="J18" i="2"/>
  <c r="EH17" i="2"/>
  <c r="DZ17" i="2"/>
  <c r="DR17" i="2"/>
  <c r="DJ17" i="2"/>
  <c r="DB17" i="2"/>
  <c r="CT17" i="2"/>
  <c r="CL17" i="2"/>
  <c r="CD17" i="2"/>
  <c r="BV17" i="2"/>
  <c r="BN17" i="2"/>
  <c r="BF17" i="2"/>
  <c r="AX17" i="2"/>
  <c r="AP17" i="2"/>
  <c r="AH17" i="2"/>
  <c r="Z17" i="2"/>
  <c r="R17" i="2"/>
  <c r="J17" i="2"/>
  <c r="EH16" i="2"/>
  <c r="DZ16" i="2"/>
  <c r="DR16" i="2"/>
  <c r="DJ16" i="2"/>
  <c r="DB16" i="2"/>
  <c r="CT16" i="2"/>
  <c r="CL16" i="2"/>
  <c r="CD16" i="2"/>
  <c r="BV16" i="2"/>
  <c r="BN16" i="2"/>
  <c r="BF16" i="2"/>
  <c r="AX16" i="2"/>
  <c r="AP16" i="2"/>
  <c r="AH16" i="2"/>
  <c r="Z16" i="2"/>
  <c r="R16" i="2"/>
  <c r="J16" i="2"/>
  <c r="EK15" i="2"/>
  <c r="EH14" i="2"/>
  <c r="DZ14" i="2"/>
  <c r="DR14" i="2"/>
  <c r="DJ14" i="2"/>
  <c r="DB14" i="2"/>
  <c r="CT14" i="2"/>
  <c r="CL14" i="2"/>
  <c r="CD14" i="2"/>
  <c r="BV14" i="2"/>
  <c r="BN14" i="2"/>
  <c r="BF14" i="2"/>
  <c r="AX14" i="2"/>
  <c r="AP14" i="2"/>
  <c r="AH14" i="2"/>
  <c r="Z14" i="2"/>
  <c r="R14" i="2"/>
  <c r="J14" i="2"/>
  <c r="EH11" i="2"/>
  <c r="DZ11" i="2"/>
  <c r="DR11" i="2"/>
  <c r="DJ11" i="2"/>
  <c r="DB11" i="2"/>
  <c r="CT11" i="2"/>
  <c r="CL11" i="2"/>
  <c r="CD11" i="2"/>
  <c r="BV11" i="2"/>
  <c r="BN11" i="2"/>
  <c r="BF11" i="2"/>
  <c r="AX11" i="2"/>
  <c r="AP11" i="2"/>
  <c r="AH11" i="2"/>
  <c r="Z11" i="2"/>
  <c r="R11" i="2"/>
  <c r="J11" i="2"/>
  <c r="EH10" i="2"/>
  <c r="DZ10" i="2"/>
  <c r="DR10" i="2"/>
  <c r="DJ10" i="2"/>
  <c r="DB10" i="2"/>
  <c r="CT10" i="2"/>
  <c r="CL10" i="2"/>
  <c r="CD10" i="2"/>
  <c r="BV10" i="2"/>
  <c r="BN10" i="2"/>
  <c r="BF10" i="2"/>
  <c r="AX10" i="2"/>
  <c r="AP10" i="2"/>
  <c r="AH10" i="2"/>
  <c r="Z10" i="2"/>
  <c r="R10" i="2"/>
  <c r="J10" i="2"/>
  <c r="EH9" i="2"/>
  <c r="DZ9" i="2"/>
  <c r="DR9" i="2"/>
  <c r="DJ9" i="2"/>
  <c r="DB9" i="2"/>
  <c r="CT9" i="2"/>
  <c r="CL9" i="2"/>
  <c r="CD9" i="2"/>
  <c r="BV9" i="2"/>
  <c r="BN9" i="2"/>
  <c r="BF9" i="2"/>
  <c r="AX9" i="2"/>
  <c r="AP9" i="2"/>
  <c r="AH9" i="2"/>
  <c r="Z9" i="2"/>
  <c r="R9" i="2"/>
  <c r="J9" i="2"/>
  <c r="EH8" i="2"/>
  <c r="DZ8" i="2"/>
  <c r="DR8" i="2"/>
  <c r="DJ8" i="2"/>
  <c r="DB8" i="2"/>
  <c r="CT8" i="2"/>
  <c r="CL8" i="2"/>
  <c r="CD8" i="2"/>
  <c r="BV8" i="2"/>
  <c r="BN8" i="2"/>
  <c r="BF8" i="2"/>
  <c r="AX8" i="2"/>
  <c r="AP8" i="2"/>
  <c r="AH8" i="2"/>
  <c r="Z8" i="2"/>
  <c r="R8" i="2"/>
  <c r="J8" i="2"/>
  <c r="EH7" i="2"/>
  <c r="DZ7" i="2"/>
  <c r="DR7" i="2"/>
  <c r="DJ7" i="2"/>
  <c r="DB7" i="2"/>
  <c r="CT7" i="2"/>
  <c r="CL7" i="2"/>
  <c r="CD7" i="2"/>
  <c r="BV7" i="2"/>
  <c r="BN7" i="2"/>
  <c r="BF7" i="2"/>
  <c r="AX7" i="2"/>
  <c r="AP7" i="2"/>
  <c r="AH7" i="2"/>
  <c r="Z7" i="2"/>
  <c r="R7" i="2"/>
  <c r="J7" i="2"/>
  <c r="EH6" i="2"/>
  <c r="DZ6" i="2"/>
  <c r="DR6" i="2"/>
  <c r="DJ6" i="2"/>
  <c r="DB6" i="2"/>
  <c r="CT6" i="2"/>
  <c r="CL6" i="2"/>
  <c r="CD6" i="2"/>
  <c r="BV6" i="2"/>
  <c r="BN6" i="2"/>
  <c r="BF6" i="2"/>
  <c r="AX6" i="2"/>
  <c r="AP6" i="2"/>
  <c r="AH6" i="2"/>
  <c r="Z6" i="2"/>
  <c r="R6" i="2"/>
  <c r="J6" i="2"/>
  <c r="EH5" i="2"/>
  <c r="DZ5" i="2"/>
  <c r="DR5" i="2"/>
  <c r="DJ5" i="2"/>
  <c r="DB5" i="2"/>
  <c r="CT5" i="2"/>
  <c r="CL5" i="2"/>
  <c r="CD5" i="2"/>
  <c r="BV5" i="2"/>
  <c r="BN5" i="2"/>
  <c r="BF5" i="2"/>
  <c r="AX5" i="2"/>
  <c r="AP5" i="2"/>
  <c r="AH5" i="2"/>
  <c r="Z5" i="2"/>
  <c r="R5" i="2"/>
  <c r="J5" i="2"/>
  <c r="D3" i="2"/>
  <c r="E3" i="2" s="1"/>
  <c r="F3" i="2" s="1"/>
  <c r="G3" i="2" s="1"/>
  <c r="H3" i="2" s="1"/>
  <c r="I3" i="2" s="1"/>
  <c r="K3" i="2" s="1"/>
  <c r="L3" i="2" s="1"/>
  <c r="M3" i="2" s="1"/>
  <c r="N3" i="2" s="1"/>
  <c r="O3" i="2" s="1"/>
  <c r="P3" i="2" s="1"/>
  <c r="Q3" i="2" s="1"/>
  <c r="S3" i="2" s="1"/>
  <c r="T3" i="2" s="1"/>
  <c r="U3" i="2" s="1"/>
  <c r="V3" i="2" s="1"/>
  <c r="W3" i="2" s="1"/>
  <c r="X3" i="2" s="1"/>
  <c r="Y3" i="2" s="1"/>
  <c r="AA3" i="2" s="1"/>
  <c r="AB3" i="2" s="1"/>
  <c r="AC3" i="2" s="1"/>
  <c r="AD3" i="2" s="1"/>
  <c r="AE3" i="2" s="1"/>
  <c r="AF3" i="2" s="1"/>
  <c r="AG3" i="2" s="1"/>
  <c r="AI3" i="2" s="1"/>
  <c r="AJ3" i="2" s="1"/>
  <c r="AK3" i="2" s="1"/>
  <c r="AL3" i="2" s="1"/>
  <c r="AM3" i="2" s="1"/>
  <c r="AN3" i="2" s="1"/>
  <c r="AO3" i="2" s="1"/>
  <c r="AQ3" i="2" s="1"/>
  <c r="AR3" i="2" s="1"/>
  <c r="AS3" i="2" s="1"/>
  <c r="AT3" i="2" s="1"/>
  <c r="AU3" i="2" s="1"/>
  <c r="AV3" i="2" s="1"/>
  <c r="AW3" i="2" s="1"/>
  <c r="AY3" i="2" s="1"/>
  <c r="AZ3" i="2" s="1"/>
  <c r="BA3" i="2" s="1"/>
  <c r="BB3" i="2" s="1"/>
  <c r="BC3" i="2" s="1"/>
  <c r="BD3" i="2" s="1"/>
  <c r="BE3" i="2" s="1"/>
  <c r="BG3" i="2" s="1"/>
  <c r="BH3" i="2" s="1"/>
  <c r="BI3" i="2" s="1"/>
  <c r="BJ3" i="2" s="1"/>
  <c r="BK3" i="2" s="1"/>
  <c r="BL3" i="2" s="1"/>
  <c r="BM3" i="2" s="1"/>
  <c r="BO3" i="2" s="1"/>
  <c r="BP3" i="2" s="1"/>
  <c r="BQ3" i="2" s="1"/>
  <c r="BR3" i="2" s="1"/>
  <c r="BS3" i="2" s="1"/>
  <c r="BT3" i="2" s="1"/>
  <c r="BU3" i="2" s="1"/>
  <c r="BW3" i="2" s="1"/>
  <c r="BX3" i="2" s="1"/>
  <c r="BY3" i="2" s="1"/>
  <c r="BZ3" i="2" s="1"/>
  <c r="CA3" i="2" s="1"/>
  <c r="CB3" i="2" s="1"/>
  <c r="CC3" i="2" s="1"/>
  <c r="CE3" i="2" s="1"/>
  <c r="CF3" i="2" s="1"/>
  <c r="CG3" i="2" s="1"/>
  <c r="CH3" i="2" s="1"/>
  <c r="CI3" i="2" s="1"/>
  <c r="CJ3" i="2" s="1"/>
  <c r="CK3" i="2" s="1"/>
  <c r="CM3" i="2" s="1"/>
  <c r="CN3" i="2" s="1"/>
  <c r="CO3" i="2" s="1"/>
  <c r="CP3" i="2" s="1"/>
  <c r="CQ3" i="2" s="1"/>
  <c r="CR3" i="2" s="1"/>
  <c r="CS3" i="2" s="1"/>
  <c r="CU3" i="2" s="1"/>
  <c r="CV3" i="2" s="1"/>
  <c r="CW3" i="2" s="1"/>
  <c r="CX3" i="2" s="1"/>
  <c r="CY3" i="2" s="1"/>
  <c r="CZ3" i="2" s="1"/>
  <c r="DA3" i="2" s="1"/>
  <c r="DC3" i="2" s="1"/>
  <c r="DD3" i="2" s="1"/>
  <c r="DE3" i="2" s="1"/>
  <c r="DF3" i="2" s="1"/>
  <c r="DG3" i="2" s="1"/>
  <c r="DH3" i="2" s="1"/>
  <c r="DI3" i="2" s="1"/>
  <c r="DK3" i="2" s="1"/>
  <c r="DL3" i="2" s="1"/>
  <c r="DM3" i="2" s="1"/>
  <c r="DN3" i="2" s="1"/>
  <c r="DO3" i="2" s="1"/>
  <c r="DP3" i="2" s="1"/>
  <c r="DQ3" i="2" s="1"/>
  <c r="DS3" i="2" s="1"/>
  <c r="DT3" i="2" s="1"/>
  <c r="DU3" i="2" s="1"/>
  <c r="DV3" i="2" s="1"/>
  <c r="DW3" i="2" s="1"/>
  <c r="DX3" i="2" s="1"/>
  <c r="DY3" i="2" s="1"/>
  <c r="EA3" i="2" s="1"/>
  <c r="EB3" i="2" s="1"/>
  <c r="EC3" i="2" s="1"/>
  <c r="ED3" i="2" s="1"/>
  <c r="EE3" i="2" s="1"/>
  <c r="EF3" i="2" s="1"/>
  <c r="EG3" i="2" s="1"/>
  <c r="EJ23" i="2" l="1"/>
  <c r="EJ11" i="2"/>
  <c r="EJ6" i="2"/>
  <c r="EJ17" i="2"/>
  <c r="EJ20" i="2"/>
  <c r="EJ5" i="2"/>
  <c r="EK16" i="2"/>
  <c r="EK24" i="2"/>
  <c r="EK20" i="2"/>
  <c r="EJ14" i="2"/>
  <c r="EJ7" i="2"/>
  <c r="EJ21" i="2"/>
  <c r="EK8" i="2"/>
  <c r="EK21" i="2"/>
  <c r="EK22" i="2"/>
  <c r="EK23" i="2"/>
  <c r="EK7" i="2"/>
  <c r="EK9" i="2"/>
  <c r="EK18" i="2"/>
  <c r="EK5" i="2"/>
  <c r="EK6" i="2"/>
  <c r="EJ9" i="2"/>
  <c r="EK10" i="2"/>
  <c r="EK11" i="2"/>
  <c r="EK14" i="2"/>
  <c r="EJ19" i="2"/>
  <c r="EM19" i="2" s="1"/>
  <c r="EO19" i="2" s="1"/>
  <c r="EK19" i="2"/>
  <c r="EJ24" i="2"/>
  <c r="EK17" i="2"/>
  <c r="EJ18" i="2"/>
  <c r="EJ8" i="2"/>
  <c r="EJ10" i="2"/>
  <c r="EJ22" i="2"/>
  <c r="EJ16" i="2"/>
  <c r="EM11" i="2" l="1"/>
  <c r="EO11" i="2" s="1"/>
  <c r="EM17" i="2"/>
  <c r="EO17" i="2" s="1"/>
  <c r="EM23" i="2"/>
  <c r="EO23" i="2" s="1"/>
  <c r="EM6" i="2"/>
  <c r="EO6" i="2" s="1"/>
  <c r="EM5" i="2"/>
  <c r="EO5" i="2" s="1"/>
  <c r="EM21" i="2"/>
  <c r="EO21" i="2" s="1"/>
  <c r="EM20" i="2"/>
  <c r="EO20" i="2" s="1"/>
  <c r="EM24" i="2"/>
  <c r="EO24" i="2" s="1"/>
  <c r="EM9" i="2"/>
  <c r="EO9" i="2" s="1"/>
  <c r="EM7" i="2"/>
  <c r="EO7" i="2" s="1"/>
  <c r="EM14" i="2"/>
  <c r="EO14" i="2" s="1"/>
  <c r="EM22" i="2"/>
  <c r="EO22" i="2" s="1"/>
  <c r="EM16" i="2"/>
  <c r="EO16" i="2" s="1"/>
  <c r="EM10" i="2"/>
  <c r="EO10" i="2" s="1"/>
  <c r="EM8" i="2"/>
  <c r="EO8" i="2" s="1"/>
  <c r="EM18" i="2"/>
  <c r="EO18" i="2" s="1"/>
  <c r="B56" i="1" l="1"/>
  <c r="C56" i="1" s="1"/>
  <c r="B47" i="1"/>
  <c r="B33" i="1"/>
  <c r="B28" i="1"/>
  <c r="B30" i="1" s="1"/>
  <c r="B7" i="1"/>
  <c r="B8" i="1" s="1"/>
  <c r="B31" i="1" l="1"/>
  <c r="B39" i="1"/>
  <c r="B41" i="1" s="1"/>
  <c r="C35" i="1"/>
  <c r="B35" i="1"/>
  <c r="B37" i="1" s="1"/>
  <c r="C37" i="1" s="1"/>
  <c r="C26" i="1"/>
  <c r="B42" i="1" l="1"/>
  <c r="C31" i="1"/>
  <c r="C30" i="1"/>
  <c r="C41" i="1"/>
  <c r="C28" i="1"/>
  <c r="C42" i="1" l="1"/>
  <c r="B46" i="1" s="1"/>
  <c r="C50" i="1"/>
  <c r="C49" i="1" l="1"/>
  <c r="B49" i="1" s="1"/>
  <c r="B57" i="1" s="1"/>
  <c r="C55" i="1"/>
  <c r="C57" i="1" l="1"/>
  <c r="C58" i="1" s="1"/>
  <c r="B16" i="1"/>
  <c r="B21" i="1" s="1"/>
  <c r="C21" i="1" s="1"/>
  <c r="B15" i="1"/>
  <c r="B55" i="1" s="1"/>
  <c r="B58" i="1" s="1"/>
</calcChain>
</file>

<file path=xl/sharedStrings.xml><?xml version="1.0" encoding="utf-8"?>
<sst xmlns="http://schemas.openxmlformats.org/spreadsheetml/2006/main" count="206" uniqueCount="126">
  <si>
    <t xml:space="preserve">Annual </t>
  </si>
  <si>
    <t>Monthly</t>
  </si>
  <si>
    <t>Total # of Loans Needed:</t>
  </si>
  <si>
    <t>I have a database of this many clients:</t>
  </si>
  <si>
    <t>Percentage of my clients likely to give me at least one referral per year:</t>
  </si>
  <si>
    <t>Referrals from client database</t>
  </si>
  <si>
    <t>Closing ratio on referrals from client database:</t>
  </si>
  <si>
    <t>(b) Transactions from client referrals:</t>
  </si>
  <si>
    <t>(2) Strategic Partner Referrals</t>
  </si>
  <si>
    <t>Number of referrals per strategic partner:</t>
  </si>
  <si>
    <t>Number of strategic partners:</t>
  </si>
  <si>
    <t>Number of referrals from strategic partners</t>
  </si>
  <si>
    <t>Closing ratio on referrals from strategic partners</t>
  </si>
  <si>
    <t>TOTAL # of LOANS FROM STRATEGIC PARTNERS:</t>
  </si>
  <si>
    <t>(3) Consumer Direct</t>
  </si>
  <si>
    <t>Number of leads generated from consumer-direct campaigns</t>
  </si>
  <si>
    <t>Closing ratio on consumer-direct leads</t>
  </si>
  <si>
    <t>TOTAL # of LOANS FROM CONSUMER-DIRECT:</t>
  </si>
  <si>
    <t>TOTAL # LOANS GENERATED:</t>
  </si>
  <si>
    <t>Number of Loans per Month</t>
  </si>
  <si>
    <t>Average Income per Loan</t>
  </si>
  <si>
    <t>Annual</t>
  </si>
  <si>
    <t>Total Income from Loan Origination</t>
  </si>
  <si>
    <t>Years</t>
  </si>
  <si>
    <t>Number of hours I desire to work per week:</t>
  </si>
  <si>
    <t>Gross Before-Tax Income Needed to Meet Monthly Expenses</t>
  </si>
  <si>
    <t>Number of Loans Needed per Month to Break-Even</t>
  </si>
  <si>
    <t>STEP #2: WHERE IS THIS BUSINESS GOING TO COME FROM?</t>
  </si>
  <si>
    <t>Desired Hourly Rate of Pay (Number of total hours worked divided into annual income):</t>
  </si>
  <si>
    <t>Number of weeks worked annually:</t>
  </si>
  <si>
    <t>Average Gross Income per Loan:</t>
  </si>
  <si>
    <t>STEP #1: HOW MANY LOANS DO I NEED TO COVER MY EXPENSES?</t>
  </si>
  <si>
    <t>Current Tax Bracket (Federal and State Combined)</t>
  </si>
  <si>
    <t>Annual Income Needed To Break Even</t>
  </si>
  <si>
    <t>Clients</t>
  </si>
  <si>
    <t>TOTAL # of LOANS FROM CLIENT DATABASE (Repeat Clients and Referrals)</t>
  </si>
  <si>
    <t>STEP #3: WHERE MY PLAN WILL LAND ME:</t>
  </si>
  <si>
    <t>Current Financial Needs</t>
  </si>
  <si>
    <t xml:space="preserve">Monthly </t>
  </si>
  <si>
    <t>Current Loan Origination Goals</t>
  </si>
  <si>
    <t>Enter your start date below:</t>
  </si>
  <si>
    <t>GRAND TOTAL</t>
  </si>
  <si>
    <t>TOTAL DAYS TRACKED</t>
  </si>
  <si>
    <t>% DAYS GOAL IMPLEMENTED</t>
  </si>
  <si>
    <t xml:space="preserve">Total </t>
  </si>
  <si>
    <t>Total</t>
  </si>
  <si>
    <t>Empty Days</t>
  </si>
  <si>
    <t>Paste or Type  Action Item Here</t>
  </si>
  <si>
    <t>Send out Monthly Newsletter</t>
  </si>
  <si>
    <t>Send my agents a Monday update on leads we are working on</t>
  </si>
  <si>
    <t>Comment on my agents social media posts three times a week</t>
  </si>
  <si>
    <t>Go on Caravan with my agents twice a month</t>
  </si>
  <si>
    <t>Create three reels for Instagram weekly</t>
  </si>
  <si>
    <t>Send out 5000 direct mail pieces for HELOC debt consolidation monthly</t>
  </si>
  <si>
    <t>Send out $500.00 worth of Youtube Pay Per Click Ads Monthly</t>
  </si>
  <si>
    <t>Host two Client Appreciation Educational Events Annually</t>
  </si>
  <si>
    <t xml:space="preserve">Send out Weekly Market Update Video or Educational Email </t>
  </si>
  <si>
    <t>REALTOR</t>
  </si>
  <si>
    <t xml:space="preserve">Create custom audience and boost video regarding niche marketing category </t>
  </si>
  <si>
    <t>Film Video and  Send Out Homebot Monthly</t>
  </si>
  <si>
    <t>Send Housing Market Update (MBS Highway RE Report Card, MBe$timate, etc.)</t>
  </si>
  <si>
    <t>Call three people a Day twice a week for: Annual financial review or debt consolidation analysis)</t>
  </si>
  <si>
    <t>Call three agent partners and ask about their biggest challenge and strategize on how to solve)</t>
  </si>
  <si>
    <t>Sit two open houses a month to meet buyers</t>
  </si>
  <si>
    <t>Meet with three agents a month and train them on Bid Over Ask, Buy vs. Rent List Reports</t>
  </si>
  <si>
    <t xml:space="preserve">Hosting one "One to Many" presentation a quarter "Bulletproof Buyer", Lunch and Learn etc... </t>
  </si>
  <si>
    <t>Send 2 Handwritten Notes a day (520 annually)</t>
  </si>
  <si>
    <t>Deliver a one page rate sheet to CPA's every month and once a week during tax season</t>
  </si>
  <si>
    <t>Have lunch with one financial advisor a month to discuss debt management strategies</t>
  </si>
  <si>
    <t xml:space="preserve">Teach one continuing education class a month using CMPS or CDLP </t>
  </si>
  <si>
    <t>Number of weeks annually I desire to take vacation:</t>
  </si>
  <si>
    <t>(a) Transactions from current clients:</t>
  </si>
  <si>
    <t>Gross Non-Mortage Additional Income (pre-tax)</t>
  </si>
  <si>
    <t>Current Projection (Includes Additional Income)</t>
  </si>
  <si>
    <t>Current Projection - Curent Financial Needs (Savings or Deficit)</t>
  </si>
  <si>
    <t>PRACTICE SCRIPTING IN THE ATLAS TO IMPROVE BATTING AVERAGE</t>
  </si>
  <si>
    <t>Name of Lead</t>
  </si>
  <si>
    <t>Result</t>
  </si>
  <si>
    <t>Reason They didn't say yes</t>
  </si>
  <si>
    <t xml:space="preserve">January 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</si>
  <si>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</si>
  <si>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</si>
  <si>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</si>
  <si>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</si>
  <si>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</si>
  <si>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</si>
  <si>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</si>
  <si>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</si>
  <si>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November</t>
  </si>
  <si>
    <t>December</t>
  </si>
  <si>
    <t>Results</t>
  </si>
  <si>
    <t>February</t>
  </si>
  <si>
    <t>October</t>
  </si>
  <si>
    <t xml:space="preserve">(1) Client Database (These are your PAST clients, not casual aquaintences) </t>
  </si>
  <si>
    <t>Category/Source</t>
  </si>
  <si>
    <t>ASSUMPTIONS:</t>
  </si>
  <si>
    <t>COMMUNICATION WITH MY CLIENT DATABASE</t>
  </si>
  <si>
    <t>CONSUMER DIRECT MARKETING</t>
  </si>
  <si>
    <t>MISC…</t>
  </si>
  <si>
    <t>FINANCIAL ADVISOR/CPA/ATTORNEY</t>
  </si>
  <si>
    <t>My Action Items:</t>
  </si>
  <si>
    <t>Result ("Y" or "N")</t>
  </si>
  <si>
    <t>Reason for the "N"</t>
  </si>
  <si>
    <t xml:space="preserve">October </t>
  </si>
  <si>
    <t xml:space="preserve">November </t>
  </si>
  <si>
    <t>Current Monthly Personal Expenses AND BUSINESS</t>
  </si>
  <si>
    <t>x</t>
  </si>
  <si>
    <t>Bill Jones</t>
  </si>
  <si>
    <t>Realtor/Mary Johnson</t>
  </si>
  <si>
    <t>Y</t>
  </si>
  <si>
    <t>Mary Jackson</t>
  </si>
  <si>
    <t>CPA/Richard Blithe</t>
  </si>
  <si>
    <t>N</t>
  </si>
  <si>
    <t>Fees too high</t>
  </si>
  <si>
    <t>Scott Evans</t>
  </si>
  <si>
    <t>Realtor/Kate Winger</t>
  </si>
  <si>
    <t>Julie Weix</t>
  </si>
  <si>
    <t>CPA/ Scott Bertone</t>
  </si>
  <si>
    <t>She went with credit union</t>
  </si>
  <si>
    <t>Closing ratio on eligible loans from past clients:</t>
  </si>
  <si>
    <t>On average, my clients do a new loan once every:</t>
  </si>
  <si>
    <t>STEP #4: SUMMARY: CURRRENT PLAN VERSUS MY NEEDS</t>
  </si>
  <si>
    <t>Desired Annual Income from Origination:</t>
  </si>
  <si>
    <t>Call Five People a Day in my Database to Connect</t>
  </si>
  <si>
    <t xml:space="preserve">Spend 30 Minutes a day two days a week on Self Educatino (CMA, CMPS, underwriting guidelines, etc.) </t>
  </si>
  <si>
    <t>Pledge: I owe it to myself, my family, my team and my legacy to seize the most of my potential every day! The Genius is in the Execution!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</si>
</sst>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 ;\-#,##0\ "/>
    <numFmt numFmtId="165" formatCode="#,##0.00_ ;\-#,##0.00\ "/>
    <numFmt numFmtId="166" formatCode="_-&quot;$&quot;* #,##0_-;\-&quot;$&quot;* #,##0_-;_-&quot;$&quot;* &quot;-&quot;_-;_-@_-"/>
    <numFmt numFmtId="167" formatCode="&quot;$&quot;#,##0"/>
    <numFmt numFmtId="168" formatCode="_([$$-409]* #,##0_);_([$$-409]* \(#,##0\);_([$$-409]* &quot;-&quot;??_);_(@_)"/>
    <numFmt numFmtId="169" formatCode="_(&quot;$&quot;* #,##0_);_(&quot;$&quot;* \(#,##0\);_(&quot;$&quot;* &quot;-&quot;??_);_(@_)"/>
    <numFmt numFmtId="170" formatCode="m/d;@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2"/>
      <color theme="0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rgb="FF0070C0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u/>
      <sz val="12"/>
      <color theme="10"/>
      <name val="Calibri Light"/>
      <family val="1"/>
      <scheme val="major"/>
    </font>
    <font>
      <b/>
      <sz val="12"/>
      <color rgb="FFFF6600"/>
      <name val="Calibri Light"/>
      <family val="1"/>
      <scheme val="major"/>
    </font>
    <font>
      <b/>
      <sz val="12"/>
      <color rgb="FF008000"/>
      <name val="Calibri Light"/>
      <family val="1"/>
      <scheme val="major"/>
    </font>
    <font>
      <b/>
      <sz val="12"/>
      <color rgb="FF008000"/>
      <name val="Calibri"/>
      <family val="2"/>
      <scheme val="minor"/>
    </font>
    <font>
      <sz val="12"/>
      <color rgb="FF008000"/>
      <name val="Calibri Light"/>
      <family val="1"/>
      <scheme val="major"/>
    </font>
    <font>
      <sz val="12"/>
      <color rgb="FF0080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0"/>
      <name val="Calibri Light"/>
      <family val="2"/>
      <scheme val="major"/>
    </font>
    <font>
      <b/>
      <sz val="20"/>
      <color theme="0"/>
      <name val="Calibri"/>
      <family val="2"/>
      <scheme val="minor"/>
    </font>
    <font>
      <b/>
      <sz val="16"/>
      <color theme="0"/>
      <name val="Calibri Light"/>
      <family val="1"/>
      <scheme val="major"/>
    </font>
    <font>
      <b/>
      <sz val="16"/>
      <color theme="0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6" xfId="0" applyFont="1" applyBorder="1"/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/>
    <xf numFmtId="2" fontId="3" fillId="0" borderId="5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9" xfId="0" applyFont="1" applyBorder="1"/>
    <xf numFmtId="0" fontId="3" fillId="0" borderId="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1" xfId="0" applyFont="1" applyBorder="1"/>
    <xf numFmtId="2" fontId="0" fillId="0" borderId="0" xfId="2" applyNumberFormat="1" applyFont="1"/>
    <xf numFmtId="164" fontId="5" fillId="2" borderId="0" xfId="1" applyNumberFormat="1" applyFont="1" applyFill="1" applyBorder="1" applyAlignment="1" applyProtection="1">
      <alignment horizontal="center" vertical="center"/>
      <protection locked="0"/>
    </xf>
    <xf numFmtId="165" fontId="9" fillId="0" borderId="0" xfId="0" applyNumberFormat="1" applyFont="1" applyAlignment="1">
      <alignment horizontal="center"/>
    </xf>
    <xf numFmtId="9" fontId="5" fillId="2" borderId="5" xfId="2" applyFont="1" applyFill="1" applyBorder="1" applyAlignment="1" applyProtection="1">
      <alignment horizontal="center" vertical="center"/>
      <protection locked="0"/>
    </xf>
    <xf numFmtId="0" fontId="3" fillId="0" borderId="9" xfId="0" applyFont="1" applyBorder="1"/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65" fontId="5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5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2" fillId="0" borderId="0" xfId="0" applyFont="1"/>
    <xf numFmtId="0" fontId="6" fillId="0" borderId="4" xfId="0" applyFont="1" applyBorder="1"/>
    <xf numFmtId="0" fontId="8" fillId="0" borderId="0" xfId="0" applyFont="1" applyAlignment="1">
      <alignment horizontal="center"/>
    </xf>
    <xf numFmtId="0" fontId="13" fillId="0" borderId="0" xfId="4" applyFont="1" applyFill="1" applyBorder="1" applyAlignment="1" applyProtection="1">
      <alignment vertical="center"/>
      <protection locked="0"/>
    </xf>
    <xf numFmtId="170" fontId="15" fillId="0" borderId="0" xfId="0" applyNumberFormat="1" applyFont="1" applyAlignment="1">
      <alignment horizontal="center" vertical="center" wrapText="1"/>
    </xf>
    <xf numFmtId="170" fontId="2" fillId="0" borderId="0" xfId="0" applyNumberFormat="1" applyFont="1" applyProtection="1">
      <protection locked="0"/>
    </xf>
    <xf numFmtId="170" fontId="2" fillId="0" borderId="0" xfId="0" applyNumberFormat="1" applyFont="1"/>
    <xf numFmtId="170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right"/>
    </xf>
    <xf numFmtId="170" fontId="15" fillId="4" borderId="0" xfId="0" applyNumberFormat="1" applyFont="1" applyFill="1" applyAlignment="1">
      <alignment horizontal="center"/>
    </xf>
    <xf numFmtId="170" fontId="15" fillId="0" borderId="0" xfId="0" applyNumberFormat="1" applyFont="1" applyAlignment="1">
      <alignment horizontal="center"/>
    </xf>
    <xf numFmtId="170" fontId="0" fillId="0" borderId="0" xfId="0" applyNumberFormat="1"/>
    <xf numFmtId="170" fontId="2" fillId="5" borderId="18" xfId="0" applyNumberFormat="1" applyFont="1" applyFill="1" applyBorder="1" applyAlignment="1">
      <alignment horizontal="center" vertical="center"/>
    </xf>
    <xf numFmtId="170" fontId="2" fillId="5" borderId="18" xfId="0" applyNumberFormat="1" applyFont="1" applyFill="1" applyBorder="1"/>
    <xf numFmtId="170" fontId="2" fillId="5" borderId="19" xfId="0" applyNumberFormat="1" applyFont="1" applyFill="1" applyBorder="1"/>
    <xf numFmtId="170" fontId="2" fillId="5" borderId="0" xfId="0" applyNumberFormat="1" applyFont="1" applyFill="1"/>
    <xf numFmtId="170" fontId="15" fillId="5" borderId="0" xfId="0" applyNumberFormat="1" applyFont="1" applyFill="1" applyAlignment="1">
      <alignment horizontal="center"/>
    </xf>
    <xf numFmtId="170" fontId="0" fillId="5" borderId="0" xfId="0" applyNumberFormat="1" applyFill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21" xfId="0" applyFont="1" applyBorder="1" applyAlignment="1">
      <alignment horizontal="right"/>
    </xf>
    <xf numFmtId="0" fontId="15" fillId="4" borderId="22" xfId="0" applyFont="1" applyFill="1" applyBorder="1" applyAlignment="1">
      <alignment horizontal="center"/>
    </xf>
    <xf numFmtId="0" fontId="0" fillId="4" borderId="22" xfId="0" applyFill="1" applyBorder="1"/>
    <xf numFmtId="9" fontId="16" fillId="4" borderId="22" xfId="2" applyFont="1" applyFill="1" applyBorder="1"/>
    <xf numFmtId="0" fontId="15" fillId="4" borderId="23" xfId="0" applyFont="1" applyFill="1" applyBorder="1" applyAlignment="1">
      <alignment horizontal="center"/>
    </xf>
    <xf numFmtId="0" fontId="0" fillId="4" borderId="23" xfId="0" applyFill="1" applyBorder="1"/>
    <xf numFmtId="9" fontId="16" fillId="4" borderId="23" xfId="2" applyFont="1" applyFill="1" applyBorder="1"/>
    <xf numFmtId="0" fontId="15" fillId="4" borderId="24" xfId="0" applyFont="1" applyFill="1" applyBorder="1" applyAlignment="1">
      <alignment horizontal="center"/>
    </xf>
    <xf numFmtId="0" fontId="0" fillId="4" borderId="24" xfId="0" applyFill="1" applyBorder="1"/>
    <xf numFmtId="9" fontId="16" fillId="4" borderId="24" xfId="2" applyFont="1" applyFill="1" applyBorder="1"/>
    <xf numFmtId="0" fontId="2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right"/>
    </xf>
    <xf numFmtId="0" fontId="2" fillId="5" borderId="18" xfId="0" applyFont="1" applyFill="1" applyBorder="1"/>
    <xf numFmtId="0" fontId="2" fillId="5" borderId="19" xfId="0" applyFont="1" applyFill="1" applyBorder="1" applyAlignment="1">
      <alignment horizontal="right"/>
    </xf>
    <xf numFmtId="0" fontId="2" fillId="5" borderId="0" xfId="0" applyFont="1" applyFill="1"/>
    <xf numFmtId="0" fontId="15" fillId="5" borderId="0" xfId="0" applyFont="1" applyFill="1" applyAlignment="1">
      <alignment horizontal="center"/>
    </xf>
    <xf numFmtId="0" fontId="0" fillId="5" borderId="0" xfId="0" applyFill="1"/>
    <xf numFmtId="9" fontId="0" fillId="5" borderId="0" xfId="2" applyFont="1" applyFill="1" applyProtection="1"/>
    <xf numFmtId="0" fontId="2" fillId="0" borderId="25" xfId="0" applyFont="1" applyBorder="1" applyAlignment="1">
      <alignment horizontal="right"/>
    </xf>
    <xf numFmtId="44" fontId="0" fillId="0" borderId="0" xfId="1" applyFont="1"/>
    <xf numFmtId="0" fontId="17" fillId="4" borderId="23" xfId="0" applyFont="1" applyFill="1" applyBorder="1" applyAlignment="1">
      <alignment horizontal="center"/>
    </xf>
    <xf numFmtId="9" fontId="18" fillId="4" borderId="23" xfId="2" applyFont="1" applyFill="1" applyBorder="1"/>
    <xf numFmtId="170" fontId="20" fillId="3" borderId="0" xfId="0" applyNumberFormat="1" applyFont="1" applyFill="1"/>
    <xf numFmtId="0" fontId="0" fillId="0" borderId="0" xfId="0" applyAlignment="1">
      <alignment horizontal="center"/>
    </xf>
    <xf numFmtId="0" fontId="8" fillId="6" borderId="0" xfId="0" applyFont="1" applyFill="1" applyAlignment="1">
      <alignment horizontal="center"/>
    </xf>
    <xf numFmtId="0" fontId="26" fillId="7" borderId="1" xfId="0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70" fontId="20" fillId="0" borderId="0" xfId="0" applyNumberFormat="1" applyFont="1"/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10" fontId="0" fillId="0" borderId="0" xfId="0" applyNumberFormat="1"/>
    <xf numFmtId="9" fontId="30" fillId="0" borderId="0" xfId="2" applyFont="1" applyProtection="1"/>
    <xf numFmtId="0" fontId="4" fillId="2" borderId="1" xfId="0" applyFont="1" applyFill="1" applyBorder="1"/>
    <xf numFmtId="9" fontId="5" fillId="2" borderId="0" xfId="2" applyFont="1" applyFill="1" applyBorder="1" applyAlignment="1" applyProtection="1">
      <alignment horizontal="center" vertical="center"/>
      <protection locked="0"/>
    </xf>
    <xf numFmtId="169" fontId="0" fillId="0" borderId="0" xfId="1" applyNumberFormat="1" applyFont="1" applyFill="1" applyBorder="1"/>
    <xf numFmtId="169" fontId="0" fillId="0" borderId="5" xfId="1" applyNumberFormat="1" applyFont="1" applyFill="1" applyBorder="1"/>
    <xf numFmtId="169" fontId="0" fillId="0" borderId="8" xfId="1" applyNumberFormat="1" applyFont="1" applyFill="1" applyBorder="1"/>
    <xf numFmtId="0" fontId="27" fillId="7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0" borderId="4" xfId="0" applyFont="1" applyBorder="1"/>
    <xf numFmtId="0" fontId="8" fillId="0" borderId="5" xfId="0" applyFont="1" applyBorder="1" applyAlignment="1">
      <alignment horizontal="center"/>
    </xf>
    <xf numFmtId="168" fontId="0" fillId="0" borderId="0" xfId="0" applyNumberFormat="1"/>
    <xf numFmtId="168" fontId="0" fillId="0" borderId="5" xfId="0" applyNumberFormat="1" applyBorder="1"/>
    <xf numFmtId="169" fontId="0" fillId="0" borderId="0" xfId="0" applyNumberFormat="1"/>
    <xf numFmtId="169" fontId="0" fillId="0" borderId="5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0" fontId="0" fillId="0" borderId="3" xfId="0" applyBorder="1"/>
    <xf numFmtId="168" fontId="0" fillId="0" borderId="5" xfId="3" applyNumberFormat="1" applyFont="1" applyBorder="1"/>
    <xf numFmtId="2" fontId="0" fillId="0" borderId="8" xfId="2" applyNumberFormat="1" applyFont="1" applyBorder="1"/>
    <xf numFmtId="169" fontId="0" fillId="2" borderId="7" xfId="1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29" fillId="7" borderId="0" xfId="0" applyFont="1" applyFill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169" fontId="0" fillId="2" borderId="0" xfId="1" applyNumberFormat="1" applyFont="1" applyFill="1" applyProtection="1">
      <protection locked="0"/>
    </xf>
    <xf numFmtId="0" fontId="0" fillId="0" borderId="0" xfId="0" applyProtection="1">
      <protection locked="0"/>
    </xf>
    <xf numFmtId="0" fontId="26" fillId="7" borderId="1" xfId="0" applyFont="1" applyFill="1" applyBorder="1" applyAlignment="1">
      <alignment wrapText="1"/>
    </xf>
    <xf numFmtId="0" fontId="26" fillId="7" borderId="2" xfId="0" applyFont="1" applyFill="1" applyBorder="1" applyAlignment="1">
      <alignment wrapText="1"/>
    </xf>
    <xf numFmtId="0" fontId="26" fillId="7" borderId="3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170" fontId="25" fillId="7" borderId="17" xfId="0" applyNumberFormat="1" applyFont="1" applyFill="1" applyBorder="1" applyAlignment="1" applyProtection="1">
      <alignment horizontal="center" vertical="center" wrapText="1"/>
      <protection locked="0"/>
    </xf>
    <xf numFmtId="170" fontId="25" fillId="7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170" fontId="15" fillId="4" borderId="15" xfId="0" applyNumberFormat="1" applyFont="1" applyFill="1" applyBorder="1" applyAlignment="1">
      <alignment horizontal="center" vertical="center" wrapText="1"/>
    </xf>
    <xf numFmtId="170" fontId="15" fillId="4" borderId="16" xfId="0" applyNumberFormat="1" applyFont="1" applyFill="1" applyBorder="1" applyAlignment="1">
      <alignment horizontal="center" vertical="center" wrapText="1"/>
    </xf>
    <xf numFmtId="170" fontId="24" fillId="7" borderId="17" xfId="0" applyNumberFormat="1" applyFont="1" applyFill="1" applyBorder="1" applyAlignment="1" applyProtection="1">
      <alignment horizontal="center" vertical="center" wrapText="1"/>
      <protection locked="0"/>
    </xf>
    <xf numFmtId="170" fontId="24" fillId="7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0" xfId="0"/>
    <xf numFmtId="0" fontId="14" fillId="0" borderId="0" xfId="0" applyFont="1" applyAlignment="1">
      <alignment horizontal="center" vertical="center" wrapText="1"/>
    </xf>
    <xf numFmtId="0" fontId="19" fillId="8" borderId="0" xfId="0" applyFont="1" applyFill="1" applyAlignment="1">
      <alignment horizontal="center"/>
    </xf>
    <xf numFmtId="170" fontId="15" fillId="4" borderId="0" xfId="0" applyNumberFormat="1" applyFont="1" applyFill="1" applyAlignment="1">
      <alignment horizontal="center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3" borderId="29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11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0" borderId="27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0" xfId="0" applyFill="1" applyProtection="1">
      <protection locked="0"/>
    </xf>
    <xf numFmtId="169" fontId="0" fillId="2" borderId="5" xfId="1" applyNumberFormat="1" applyFont="1" applyFill="1" applyBorder="1" applyProtection="1">
      <protection locked="0"/>
    </xf>
    <xf numFmtId="9" fontId="0" fillId="2" borderId="5" xfId="0" applyNumberFormat="1" applyFill="1" applyBorder="1" applyProtection="1">
      <protection locked="0"/>
    </xf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Percent" xfId="2" builtinId="5"/>
  </cellStyles>
  <dxfs count="16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3C81-979D-A841-A377-B50719E46D99}">
  <dimension ref="A1:D65"/>
  <sheetViews>
    <sheetView tabSelected="1" topLeftCell="A40" zoomScale="160" zoomScaleNormal="160" workbookViewId="0">
      <selection activeCell="C46" sqref="C46"/>
    </sheetView>
  </sheetViews>
  <sheetFormatPr baseColWidth="10" defaultColWidth="11" defaultRowHeight="16" x14ac:dyDescent="0.2"/>
  <cols>
    <col min="1" max="1" width="76" customWidth="1"/>
    <col min="2" max="2" width="14.5" bestFit="1" customWidth="1"/>
    <col min="3" max="3" width="11.5" bestFit="1" customWidth="1"/>
    <col min="4" max="4" width="12.33203125" bestFit="1" customWidth="1"/>
  </cols>
  <sheetData>
    <row r="1" spans="1:4" x14ac:dyDescent="0.2">
      <c r="A1" s="104" t="s">
        <v>125</v>
      </c>
    </row>
    <row r="2" spans="1:4" ht="21" x14ac:dyDescent="0.25">
      <c r="A2" s="94" t="s">
        <v>95</v>
      </c>
    </row>
    <row r="3" spans="1:4" x14ac:dyDescent="0.2">
      <c r="A3" s="11" t="s">
        <v>30</v>
      </c>
      <c r="B3" s="132">
        <v>4000</v>
      </c>
    </row>
    <row r="4" spans="1:4" x14ac:dyDescent="0.2">
      <c r="A4" s="11" t="s">
        <v>122</v>
      </c>
      <c r="B4" s="132">
        <v>500000</v>
      </c>
    </row>
    <row r="5" spans="1:4" x14ac:dyDescent="0.2">
      <c r="A5" s="11" t="s">
        <v>24</v>
      </c>
      <c r="B5" s="166">
        <v>40</v>
      </c>
    </row>
    <row r="6" spans="1:4" x14ac:dyDescent="0.2">
      <c r="A6" s="11" t="s">
        <v>70</v>
      </c>
      <c r="B6" s="166">
        <v>6</v>
      </c>
    </row>
    <row r="7" spans="1:4" x14ac:dyDescent="0.2">
      <c r="A7" s="11" t="s">
        <v>29</v>
      </c>
      <c r="B7">
        <f>SUM(52-B6)</f>
        <v>46</v>
      </c>
    </row>
    <row r="8" spans="1:4" x14ac:dyDescent="0.2">
      <c r="A8" s="4" t="s">
        <v>28</v>
      </c>
      <c r="B8" s="88">
        <f>SUM(B4/(B7*B5))</f>
        <v>271.73913043478262</v>
      </c>
    </row>
    <row r="9" spans="1:4" x14ac:dyDescent="0.2">
      <c r="A9" s="11"/>
    </row>
    <row r="10" spans="1:4" x14ac:dyDescent="0.2">
      <c r="A10" s="11"/>
    </row>
    <row r="11" spans="1:4" ht="21" x14ac:dyDescent="0.25">
      <c r="A11" s="94" t="s">
        <v>31</v>
      </c>
      <c r="B11" s="123"/>
    </row>
    <row r="12" spans="1:4" x14ac:dyDescent="0.2">
      <c r="A12" s="31" t="s">
        <v>105</v>
      </c>
      <c r="B12" s="167">
        <v>20000</v>
      </c>
      <c r="D12" s="105"/>
    </row>
    <row r="13" spans="1:4" x14ac:dyDescent="0.2">
      <c r="A13" s="11" t="s">
        <v>32</v>
      </c>
      <c r="B13" s="168">
        <v>0.45</v>
      </c>
    </row>
    <row r="14" spans="1:4" x14ac:dyDescent="0.2">
      <c r="A14" s="11" t="s">
        <v>25</v>
      </c>
      <c r="B14" s="124">
        <f>B12/(1-B13)</f>
        <v>36363.63636363636</v>
      </c>
    </row>
    <row r="15" spans="1:4" x14ac:dyDescent="0.2">
      <c r="A15" s="11" t="s">
        <v>33</v>
      </c>
      <c r="B15" s="118">
        <f>SUM(B14*12)</f>
        <v>436363.63636363635</v>
      </c>
    </row>
    <row r="16" spans="1:4" ht="19" x14ac:dyDescent="0.25">
      <c r="A16" s="19" t="s">
        <v>26</v>
      </c>
      <c r="B16" s="125">
        <f>SUM(B14/B3)</f>
        <v>9.0909090909090899</v>
      </c>
    </row>
    <row r="17" spans="1:3" ht="19" x14ac:dyDescent="0.25">
      <c r="A17" s="50"/>
      <c r="B17" s="32"/>
    </row>
    <row r="18" spans="1:3" x14ac:dyDescent="0.2">
      <c r="A18" s="11"/>
    </row>
    <row r="19" spans="1:3" ht="21" x14ac:dyDescent="0.25">
      <c r="A19" s="134" t="s">
        <v>27</v>
      </c>
      <c r="B19" s="135"/>
      <c r="C19" s="136"/>
    </row>
    <row r="20" spans="1:3" ht="17" x14ac:dyDescent="0.2">
      <c r="A20" s="1"/>
      <c r="B20" s="2" t="s">
        <v>0</v>
      </c>
      <c r="C20" s="3" t="s">
        <v>1</v>
      </c>
    </row>
    <row r="21" spans="1:3" x14ac:dyDescent="0.2">
      <c r="A21" s="4" t="s">
        <v>2</v>
      </c>
      <c r="B21" s="5">
        <f>SUM(B16*12)</f>
        <v>109.09090909090908</v>
      </c>
      <c r="C21" s="6">
        <f>SUM(B21/12)</f>
        <v>9.0909090909090899</v>
      </c>
    </row>
    <row r="22" spans="1:3" x14ac:dyDescent="0.2">
      <c r="A22" s="107" t="s">
        <v>93</v>
      </c>
      <c r="B22" s="7"/>
      <c r="C22" s="8"/>
    </row>
    <row r="23" spans="1:3" x14ac:dyDescent="0.2">
      <c r="A23" s="9" t="s">
        <v>3</v>
      </c>
      <c r="B23" s="33">
        <v>500</v>
      </c>
      <c r="C23" s="10" t="s">
        <v>34</v>
      </c>
    </row>
    <row r="24" spans="1:3" x14ac:dyDescent="0.2">
      <c r="A24" s="11" t="s">
        <v>120</v>
      </c>
      <c r="B24" s="33">
        <v>5</v>
      </c>
      <c r="C24" s="12" t="s">
        <v>23</v>
      </c>
    </row>
    <row r="25" spans="1:3" x14ac:dyDescent="0.2">
      <c r="A25" s="11" t="s">
        <v>119</v>
      </c>
      <c r="B25" s="108">
        <v>0.5</v>
      </c>
      <c r="C25" s="12"/>
    </row>
    <row r="26" spans="1:3" x14ac:dyDescent="0.2">
      <c r="A26" s="13" t="s">
        <v>71</v>
      </c>
      <c r="B26" s="34">
        <f>B23/B24*B25</f>
        <v>50</v>
      </c>
      <c r="C26" s="14">
        <f>B26/12</f>
        <v>4.166666666666667</v>
      </c>
    </row>
    <row r="27" spans="1:3" x14ac:dyDescent="0.2">
      <c r="A27" s="137" t="s">
        <v>4</v>
      </c>
      <c r="B27" s="138"/>
      <c r="C27" s="35">
        <v>0.1</v>
      </c>
    </row>
    <row r="28" spans="1:3" x14ac:dyDescent="0.2">
      <c r="A28" s="11" t="s">
        <v>5</v>
      </c>
      <c r="B28" s="15">
        <f>C27*B23</f>
        <v>50</v>
      </c>
      <c r="C28" s="16">
        <f>B28/12</f>
        <v>4.166666666666667</v>
      </c>
    </row>
    <row r="29" spans="1:3" x14ac:dyDescent="0.2">
      <c r="A29" s="11" t="s">
        <v>6</v>
      </c>
      <c r="B29" s="17"/>
      <c r="C29" s="35">
        <v>0.35</v>
      </c>
    </row>
    <row r="30" spans="1:3" x14ac:dyDescent="0.2">
      <c r="A30" s="13" t="s">
        <v>7</v>
      </c>
      <c r="B30" s="18">
        <f>B28*C29</f>
        <v>17.5</v>
      </c>
      <c r="C30" s="14">
        <f>B30/12</f>
        <v>1.4583333333333333</v>
      </c>
    </row>
    <row r="31" spans="1:3" x14ac:dyDescent="0.2">
      <c r="A31" s="36" t="s">
        <v>35</v>
      </c>
      <c r="B31" s="37">
        <f>B30+B26</f>
        <v>67.5</v>
      </c>
      <c r="C31" s="38">
        <f>B31/12</f>
        <v>5.625</v>
      </c>
    </row>
    <row r="32" spans="1:3" x14ac:dyDescent="0.2">
      <c r="A32" s="20" t="s">
        <v>8</v>
      </c>
      <c r="B32" s="21"/>
      <c r="C32" s="22"/>
    </row>
    <row r="33" spans="1:3" x14ac:dyDescent="0.2">
      <c r="A33" s="23" t="s">
        <v>9</v>
      </c>
      <c r="B33" s="17">
        <f>C33*12</f>
        <v>12</v>
      </c>
      <c r="C33" s="39">
        <v>1</v>
      </c>
    </row>
    <row r="34" spans="1:3" x14ac:dyDescent="0.2">
      <c r="A34" s="23" t="s">
        <v>10</v>
      </c>
      <c r="B34" s="17"/>
      <c r="C34" s="39">
        <v>10</v>
      </c>
    </row>
    <row r="35" spans="1:3" x14ac:dyDescent="0.2">
      <c r="A35" s="23" t="s">
        <v>11</v>
      </c>
      <c r="B35" s="17">
        <f>B33*C34</f>
        <v>120</v>
      </c>
      <c r="C35" s="16">
        <f>C33*C34</f>
        <v>10</v>
      </c>
    </row>
    <row r="36" spans="1:3" x14ac:dyDescent="0.2">
      <c r="A36" s="11" t="s">
        <v>12</v>
      </c>
      <c r="B36" s="17"/>
      <c r="C36" s="35">
        <v>0.25</v>
      </c>
    </row>
    <row r="37" spans="1:3" x14ac:dyDescent="0.2">
      <c r="A37" s="40" t="s">
        <v>13</v>
      </c>
      <c r="B37" s="41">
        <f>B35*C36</f>
        <v>30</v>
      </c>
      <c r="C37" s="42">
        <f>B37/12</f>
        <v>2.5</v>
      </c>
    </row>
    <row r="38" spans="1:3" x14ac:dyDescent="0.2">
      <c r="A38" s="24" t="s">
        <v>14</v>
      </c>
      <c r="B38" s="25"/>
      <c r="C38" s="22"/>
    </row>
    <row r="39" spans="1:3" x14ac:dyDescent="0.2">
      <c r="A39" s="23" t="s">
        <v>15</v>
      </c>
      <c r="B39" s="26">
        <f>C39*12</f>
        <v>120</v>
      </c>
      <c r="C39" s="43">
        <v>10</v>
      </c>
    </row>
    <row r="40" spans="1:3" x14ac:dyDescent="0.2">
      <c r="A40" s="23" t="s">
        <v>16</v>
      </c>
      <c r="B40" s="17"/>
      <c r="C40" s="35">
        <v>0.06</v>
      </c>
    </row>
    <row r="41" spans="1:3" ht="17" thickBot="1" x14ac:dyDescent="0.25">
      <c r="A41" s="24" t="s">
        <v>17</v>
      </c>
      <c r="B41" s="44">
        <f>B39*C40</f>
        <v>7.1999999999999993</v>
      </c>
      <c r="C41" s="45">
        <f>B41/12</f>
        <v>0.6</v>
      </c>
    </row>
    <row r="42" spans="1:3" ht="17" thickBot="1" x14ac:dyDescent="0.25">
      <c r="A42" s="46" t="s">
        <v>18</v>
      </c>
      <c r="B42" s="47">
        <f>B41+B37+B31</f>
        <v>104.7</v>
      </c>
      <c r="C42" s="48">
        <f>B42/12</f>
        <v>8.7249999999999996</v>
      </c>
    </row>
    <row r="43" spans="1:3" x14ac:dyDescent="0.2">
      <c r="A43" s="27"/>
      <c r="B43" s="17"/>
      <c r="C43" s="17"/>
    </row>
    <row r="44" spans="1:3" x14ac:dyDescent="0.2">
      <c r="A44" s="27"/>
      <c r="B44" s="17"/>
      <c r="C44" s="17"/>
    </row>
    <row r="45" spans="1:3" ht="21" x14ac:dyDescent="0.25">
      <c r="A45" s="94" t="s">
        <v>36</v>
      </c>
      <c r="B45" s="95"/>
      <c r="C45" s="96"/>
    </row>
    <row r="46" spans="1:3" x14ac:dyDescent="0.2">
      <c r="A46" s="11" t="s">
        <v>19</v>
      </c>
      <c r="B46" s="15">
        <f>C42</f>
        <v>8.7249999999999996</v>
      </c>
      <c r="C46" s="12"/>
    </row>
    <row r="47" spans="1:3" x14ac:dyDescent="0.2">
      <c r="A47" s="11" t="s">
        <v>20</v>
      </c>
      <c r="B47" s="109">
        <f>B3</f>
        <v>4000</v>
      </c>
      <c r="C47" s="12"/>
    </row>
    <row r="48" spans="1:3" x14ac:dyDescent="0.2">
      <c r="A48" s="11"/>
      <c r="B48" s="28" t="s">
        <v>21</v>
      </c>
      <c r="C48" s="29" t="s">
        <v>1</v>
      </c>
    </row>
    <row r="49" spans="1:3" x14ac:dyDescent="0.2">
      <c r="A49" s="11" t="s">
        <v>22</v>
      </c>
      <c r="B49" s="109">
        <f>C49*12</f>
        <v>418800</v>
      </c>
      <c r="C49" s="110">
        <f>B46*B47</f>
        <v>34900</v>
      </c>
    </row>
    <row r="50" spans="1:3" x14ac:dyDescent="0.2">
      <c r="A50" s="4" t="s">
        <v>72</v>
      </c>
      <c r="B50" s="126">
        <v>100000</v>
      </c>
      <c r="C50" s="111">
        <f>SUM(B50/12)</f>
        <v>8333.3333333333339</v>
      </c>
    </row>
    <row r="51" spans="1:3" x14ac:dyDescent="0.2">
      <c r="A51" s="49"/>
      <c r="B51" s="30"/>
      <c r="C51" s="30"/>
    </row>
    <row r="52" spans="1:3" x14ac:dyDescent="0.2">
      <c r="A52" s="49"/>
      <c r="B52" s="30"/>
      <c r="C52" s="30"/>
    </row>
    <row r="53" spans="1:3" ht="21" x14ac:dyDescent="0.25">
      <c r="A53" s="112" t="s">
        <v>121</v>
      </c>
      <c r="B53" s="113"/>
      <c r="C53" s="114"/>
    </row>
    <row r="54" spans="1:3" ht="19" x14ac:dyDescent="0.25">
      <c r="A54" s="115"/>
      <c r="B54" s="51" t="s">
        <v>0</v>
      </c>
      <c r="C54" s="116" t="s">
        <v>38</v>
      </c>
    </row>
    <row r="55" spans="1:3" x14ac:dyDescent="0.2">
      <c r="A55" s="11" t="s">
        <v>37</v>
      </c>
      <c r="B55" s="117">
        <f>B15</f>
        <v>436363.63636363635</v>
      </c>
      <c r="C55" s="118">
        <f>B14</f>
        <v>36363.63636363636</v>
      </c>
    </row>
    <row r="56" spans="1:3" x14ac:dyDescent="0.2">
      <c r="A56" s="11" t="s">
        <v>39</v>
      </c>
      <c r="B56" s="119">
        <f>B4</f>
        <v>500000</v>
      </c>
      <c r="C56" s="120">
        <f>SUM(B56/12)</f>
        <v>41666.666666666664</v>
      </c>
    </row>
    <row r="57" spans="1:3" x14ac:dyDescent="0.2">
      <c r="A57" s="11" t="s">
        <v>73</v>
      </c>
      <c r="B57" s="117">
        <f>SUM(B49+B50)</f>
        <v>518800</v>
      </c>
      <c r="C57" s="118">
        <f>SUM(B57/12)</f>
        <v>43233.333333333336</v>
      </c>
    </row>
    <row r="58" spans="1:3" x14ac:dyDescent="0.2">
      <c r="A58" s="4" t="s">
        <v>74</v>
      </c>
      <c r="B58" s="121">
        <f>SUM(B57-B55)</f>
        <v>82436.363636363647</v>
      </c>
      <c r="C58" s="122">
        <f>SUM(C57-C55)</f>
        <v>6869.6969696969754</v>
      </c>
    </row>
    <row r="65" spans="2:2" x14ac:dyDescent="0.2">
      <c r="B65" s="133"/>
    </row>
  </sheetData>
  <sheetProtection algorithmName="SHA-512" hashValue="wFP8S9OlZzaOuLWzaTKULIO3mgEo52PtjAp0R7/kMdmm12aP/OgB6ltA+LLkzle9J0CssJKJYfafaPknRmnvWQ==" saltValue="888FLr0zl2otUTyO91N78A==" spinCount="100000" sheet="1" objects="1" scenarios="1"/>
  <mergeCells count="2">
    <mergeCell ref="A19:C19"/>
    <mergeCell ref="A27:B27"/>
  </mergeCells>
  <conditionalFormatting sqref="B23">
    <cfRule type="cellIs" dxfId="15" priority="17" operator="equal">
      <formula>300</formula>
    </cfRule>
  </conditionalFormatting>
  <conditionalFormatting sqref="B23:B25">
    <cfRule type="containsBlanks" dxfId="14" priority="1">
      <formula>LEN(TRIM(B23))=0</formula>
    </cfRule>
  </conditionalFormatting>
  <conditionalFormatting sqref="B24">
    <cfRule type="cellIs" dxfId="13" priority="15" operator="equal">
      <formula>8</formula>
    </cfRule>
  </conditionalFormatting>
  <conditionalFormatting sqref="B25">
    <cfRule type="cellIs" dxfId="12" priority="2" operator="equal">
      <formula>0.3</formula>
    </cfRule>
  </conditionalFormatting>
  <conditionalFormatting sqref="C27">
    <cfRule type="cellIs" dxfId="11" priority="14" operator="equal">
      <formula>0.3</formula>
    </cfRule>
    <cfRule type="containsBlanks" dxfId="10" priority="13">
      <formula>LEN(TRIM(C27))=0</formula>
    </cfRule>
  </conditionalFormatting>
  <conditionalFormatting sqref="C29">
    <cfRule type="cellIs" dxfId="9" priority="12" operator="equal">
      <formula>0.5</formula>
    </cfRule>
    <cfRule type="containsBlanks" dxfId="8" priority="11">
      <formula>LEN(TRIM(C29))=0</formula>
    </cfRule>
  </conditionalFormatting>
  <conditionalFormatting sqref="C33">
    <cfRule type="cellIs" dxfId="7" priority="10" operator="equal">
      <formula>2</formula>
    </cfRule>
  </conditionalFormatting>
  <conditionalFormatting sqref="C33:C34">
    <cfRule type="containsBlanks" dxfId="6" priority="9">
      <formula>LEN(TRIM(C33))=0</formula>
    </cfRule>
  </conditionalFormatting>
  <conditionalFormatting sqref="C34">
    <cfRule type="cellIs" dxfId="5" priority="8" operator="equal">
      <formula>5</formula>
    </cfRule>
  </conditionalFormatting>
  <conditionalFormatting sqref="C36">
    <cfRule type="cellIs" dxfId="4" priority="7" operator="equal">
      <formula>0.5</formula>
    </cfRule>
    <cfRule type="containsBlanks" dxfId="3" priority="6">
      <formula>LEN(TRIM(C36))=0</formula>
    </cfRule>
  </conditionalFormatting>
  <conditionalFormatting sqref="C39">
    <cfRule type="cellIs" dxfId="2" priority="5" operator="equal">
      <formula>0</formula>
    </cfRule>
  </conditionalFormatting>
  <conditionalFormatting sqref="C39:C40">
    <cfRule type="containsBlanks" dxfId="1" priority="3">
      <formula>LEN(TRIM(C39))=0</formula>
    </cfRule>
  </conditionalFormatting>
  <conditionalFormatting sqref="C40">
    <cfRule type="cellIs" dxfId="0" priority="4" operator="equal">
      <formula>0.3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493D-5B2C-4B44-A2EC-02C07C57D3E6}">
  <dimension ref="A1:EO40"/>
  <sheetViews>
    <sheetView zoomScale="130" zoomScaleNormal="130" workbookViewId="0">
      <selection activeCell="C8" sqref="C8"/>
    </sheetView>
  </sheetViews>
  <sheetFormatPr baseColWidth="10" defaultColWidth="11" defaultRowHeight="16" x14ac:dyDescent="0.2"/>
  <cols>
    <col min="1" max="1" width="32.1640625" customWidth="1"/>
    <col min="2" max="2" width="47" customWidth="1"/>
    <col min="139" max="139" width="5" customWidth="1"/>
    <col min="140" max="140" width="13.1640625" style="51" customWidth="1"/>
    <col min="141" max="141" width="14.6640625" style="51" hidden="1" customWidth="1"/>
    <col min="142" max="142" width="1.1640625" style="51" customWidth="1"/>
    <col min="143" max="143" width="14.5" customWidth="1"/>
    <col min="144" max="144" width="1" customWidth="1"/>
    <col min="145" max="145" width="17.33203125" customWidth="1"/>
  </cols>
  <sheetData>
    <row r="1" spans="1:145" ht="47" customHeight="1" thickBot="1" x14ac:dyDescent="0.25">
      <c r="A1" s="52"/>
      <c r="B1" s="52"/>
      <c r="C1" s="151" t="s">
        <v>40</v>
      </c>
    </row>
    <row r="2" spans="1:145" ht="20" thickTop="1" x14ac:dyDescent="0.25">
      <c r="A2" s="152" t="s">
        <v>100</v>
      </c>
      <c r="B2" s="152"/>
      <c r="C2" s="151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153" t="s">
        <v>41</v>
      </c>
      <c r="EK2" s="28"/>
      <c r="EL2" s="28"/>
      <c r="EM2" s="153" t="s">
        <v>42</v>
      </c>
      <c r="EN2" s="53"/>
      <c r="EO2" s="145" t="s">
        <v>43</v>
      </c>
    </row>
    <row r="3" spans="1:145" s="60" customFormat="1" ht="17" thickBot="1" x14ac:dyDescent="0.25">
      <c r="A3" s="91"/>
      <c r="B3" s="97"/>
      <c r="C3" s="54">
        <v>45301</v>
      </c>
      <c r="D3" s="55">
        <f>C3+1</f>
        <v>45302</v>
      </c>
      <c r="E3" s="55">
        <f t="shared" ref="E3:BE3" si="0">D3+1</f>
        <v>45303</v>
      </c>
      <c r="F3" s="55">
        <f t="shared" si="0"/>
        <v>45304</v>
      </c>
      <c r="G3" s="55">
        <f t="shared" si="0"/>
        <v>45305</v>
      </c>
      <c r="H3" s="55">
        <f t="shared" si="0"/>
        <v>45306</v>
      </c>
      <c r="I3" s="55">
        <f>H3+1</f>
        <v>45307</v>
      </c>
      <c r="J3" s="56" t="s">
        <v>44</v>
      </c>
      <c r="K3" s="55">
        <f>I3+1</f>
        <v>45308</v>
      </c>
      <c r="L3" s="55">
        <f>K3+1</f>
        <v>45309</v>
      </c>
      <c r="M3" s="55">
        <f t="shared" si="0"/>
        <v>45310</v>
      </c>
      <c r="N3" s="55">
        <f t="shared" si="0"/>
        <v>45311</v>
      </c>
      <c r="O3" s="55">
        <f t="shared" si="0"/>
        <v>45312</v>
      </c>
      <c r="P3" s="55">
        <f t="shared" si="0"/>
        <v>45313</v>
      </c>
      <c r="Q3" s="55">
        <f>P3+1</f>
        <v>45314</v>
      </c>
      <c r="R3" s="56" t="s">
        <v>44</v>
      </c>
      <c r="S3" s="55">
        <f>Q3+1</f>
        <v>45315</v>
      </c>
      <c r="T3" s="55">
        <f t="shared" si="0"/>
        <v>45316</v>
      </c>
      <c r="U3" s="55">
        <f t="shared" si="0"/>
        <v>45317</v>
      </c>
      <c r="V3" s="55">
        <f t="shared" si="0"/>
        <v>45318</v>
      </c>
      <c r="W3" s="55">
        <f t="shared" si="0"/>
        <v>45319</v>
      </c>
      <c r="X3" s="55">
        <f t="shared" si="0"/>
        <v>45320</v>
      </c>
      <c r="Y3" s="55">
        <f t="shared" si="0"/>
        <v>45321</v>
      </c>
      <c r="Z3" s="56" t="s">
        <v>45</v>
      </c>
      <c r="AA3" s="55">
        <f>Y3+1</f>
        <v>45322</v>
      </c>
      <c r="AB3" s="55">
        <f t="shared" si="0"/>
        <v>45323</v>
      </c>
      <c r="AC3" s="55">
        <f t="shared" si="0"/>
        <v>45324</v>
      </c>
      <c r="AD3" s="55">
        <f t="shared" si="0"/>
        <v>45325</v>
      </c>
      <c r="AE3" s="55">
        <f t="shared" si="0"/>
        <v>45326</v>
      </c>
      <c r="AF3" s="55">
        <f t="shared" si="0"/>
        <v>45327</v>
      </c>
      <c r="AG3" s="55">
        <f t="shared" si="0"/>
        <v>45328</v>
      </c>
      <c r="AH3" s="56" t="s">
        <v>44</v>
      </c>
      <c r="AI3" s="55">
        <f>AG3+1</f>
        <v>45329</v>
      </c>
      <c r="AJ3" s="55">
        <f t="shared" si="0"/>
        <v>45330</v>
      </c>
      <c r="AK3" s="55">
        <f t="shared" si="0"/>
        <v>45331</v>
      </c>
      <c r="AL3" s="55">
        <f t="shared" si="0"/>
        <v>45332</v>
      </c>
      <c r="AM3" s="55">
        <f t="shared" si="0"/>
        <v>45333</v>
      </c>
      <c r="AN3" s="55">
        <f t="shared" si="0"/>
        <v>45334</v>
      </c>
      <c r="AO3" s="55">
        <f t="shared" si="0"/>
        <v>45335</v>
      </c>
      <c r="AP3" s="56" t="s">
        <v>44</v>
      </c>
      <c r="AQ3" s="55">
        <f>AO3+1</f>
        <v>45336</v>
      </c>
      <c r="AR3" s="55">
        <f t="shared" si="0"/>
        <v>45337</v>
      </c>
      <c r="AS3" s="55">
        <f t="shared" si="0"/>
        <v>45338</v>
      </c>
      <c r="AT3" s="55">
        <f t="shared" si="0"/>
        <v>45339</v>
      </c>
      <c r="AU3" s="55">
        <f t="shared" si="0"/>
        <v>45340</v>
      </c>
      <c r="AV3" s="55">
        <f t="shared" si="0"/>
        <v>45341</v>
      </c>
      <c r="AW3" s="55">
        <f t="shared" si="0"/>
        <v>45342</v>
      </c>
      <c r="AX3" s="56" t="s">
        <v>44</v>
      </c>
      <c r="AY3" s="55">
        <f>AW3+1</f>
        <v>45343</v>
      </c>
      <c r="AZ3" s="55">
        <f t="shared" si="0"/>
        <v>45344</v>
      </c>
      <c r="BA3" s="55">
        <f t="shared" si="0"/>
        <v>45345</v>
      </c>
      <c r="BB3" s="55">
        <f t="shared" si="0"/>
        <v>45346</v>
      </c>
      <c r="BC3" s="55">
        <f t="shared" si="0"/>
        <v>45347</v>
      </c>
      <c r="BD3" s="55">
        <f t="shared" si="0"/>
        <v>45348</v>
      </c>
      <c r="BE3" s="55">
        <f t="shared" si="0"/>
        <v>45349</v>
      </c>
      <c r="BF3" s="56" t="s">
        <v>45</v>
      </c>
      <c r="BG3" s="55">
        <f>BE3+1</f>
        <v>45350</v>
      </c>
      <c r="BH3" s="57">
        <f>BG3+1</f>
        <v>45351</v>
      </c>
      <c r="BI3" s="57">
        <f t="shared" ref="BI3:BM3" si="1">BH3+1</f>
        <v>45352</v>
      </c>
      <c r="BJ3" s="57">
        <f t="shared" si="1"/>
        <v>45353</v>
      </c>
      <c r="BK3" s="57">
        <f t="shared" si="1"/>
        <v>45354</v>
      </c>
      <c r="BL3" s="57">
        <f t="shared" si="1"/>
        <v>45355</v>
      </c>
      <c r="BM3" s="57">
        <f t="shared" si="1"/>
        <v>45356</v>
      </c>
      <c r="BN3" s="56" t="s">
        <v>44</v>
      </c>
      <c r="BO3" s="55">
        <f>BM3+1</f>
        <v>45357</v>
      </c>
      <c r="BP3" s="57">
        <f>BO3+1</f>
        <v>45358</v>
      </c>
      <c r="BQ3" s="57">
        <f t="shared" ref="BQ3:BU3" si="2">BP3+1</f>
        <v>45359</v>
      </c>
      <c r="BR3" s="57">
        <f t="shared" si="2"/>
        <v>45360</v>
      </c>
      <c r="BS3" s="57">
        <f t="shared" si="2"/>
        <v>45361</v>
      </c>
      <c r="BT3" s="57">
        <f t="shared" si="2"/>
        <v>45362</v>
      </c>
      <c r="BU3" s="57">
        <f t="shared" si="2"/>
        <v>45363</v>
      </c>
      <c r="BV3" s="56" t="s">
        <v>44</v>
      </c>
      <c r="BW3" s="55">
        <f>BU3+1</f>
        <v>45364</v>
      </c>
      <c r="BX3" s="57">
        <f>BW3+1</f>
        <v>45365</v>
      </c>
      <c r="BY3" s="57">
        <f t="shared" ref="BY3:CC3" si="3">BX3+1</f>
        <v>45366</v>
      </c>
      <c r="BZ3" s="57">
        <f t="shared" si="3"/>
        <v>45367</v>
      </c>
      <c r="CA3" s="57">
        <f t="shared" si="3"/>
        <v>45368</v>
      </c>
      <c r="CB3" s="57">
        <f t="shared" si="3"/>
        <v>45369</v>
      </c>
      <c r="CC3" s="57">
        <f t="shared" si="3"/>
        <v>45370</v>
      </c>
      <c r="CD3" s="56" t="s">
        <v>44</v>
      </c>
      <c r="CE3" s="55">
        <f>CC3+1</f>
        <v>45371</v>
      </c>
      <c r="CF3" s="57">
        <f>CE3+1</f>
        <v>45372</v>
      </c>
      <c r="CG3" s="57">
        <f t="shared" ref="CG3:CK3" si="4">CF3+1</f>
        <v>45373</v>
      </c>
      <c r="CH3" s="57">
        <f t="shared" si="4"/>
        <v>45374</v>
      </c>
      <c r="CI3" s="57">
        <f t="shared" si="4"/>
        <v>45375</v>
      </c>
      <c r="CJ3" s="57">
        <f t="shared" si="4"/>
        <v>45376</v>
      </c>
      <c r="CK3" s="57">
        <f t="shared" si="4"/>
        <v>45377</v>
      </c>
      <c r="CL3" s="56" t="s">
        <v>45</v>
      </c>
      <c r="CM3" s="55">
        <f>CK3+1</f>
        <v>45378</v>
      </c>
      <c r="CN3" s="57">
        <f>CM3+1</f>
        <v>45379</v>
      </c>
      <c r="CO3" s="57">
        <f t="shared" ref="CO3:CS3" si="5">CN3+1</f>
        <v>45380</v>
      </c>
      <c r="CP3" s="57">
        <f t="shared" si="5"/>
        <v>45381</v>
      </c>
      <c r="CQ3" s="57">
        <f t="shared" si="5"/>
        <v>45382</v>
      </c>
      <c r="CR3" s="57">
        <f t="shared" si="5"/>
        <v>45383</v>
      </c>
      <c r="CS3" s="57">
        <f t="shared" si="5"/>
        <v>45384</v>
      </c>
      <c r="CT3" s="56" t="s">
        <v>45</v>
      </c>
      <c r="CU3" s="55">
        <f>CS3+1</f>
        <v>45385</v>
      </c>
      <c r="CV3" s="55">
        <f t="shared" ref="CV3:EG3" si="6">CU3+1</f>
        <v>45386</v>
      </c>
      <c r="CW3" s="55">
        <f t="shared" si="6"/>
        <v>45387</v>
      </c>
      <c r="CX3" s="55">
        <f t="shared" si="6"/>
        <v>45388</v>
      </c>
      <c r="CY3" s="55">
        <f t="shared" si="6"/>
        <v>45389</v>
      </c>
      <c r="CZ3" s="55">
        <f t="shared" si="6"/>
        <v>45390</v>
      </c>
      <c r="DA3" s="55">
        <f t="shared" si="6"/>
        <v>45391</v>
      </c>
      <c r="DB3" s="56" t="s">
        <v>45</v>
      </c>
      <c r="DC3" s="55">
        <f>DA3+1</f>
        <v>45392</v>
      </c>
      <c r="DD3" s="55">
        <f t="shared" si="6"/>
        <v>45393</v>
      </c>
      <c r="DE3" s="55">
        <f t="shared" si="6"/>
        <v>45394</v>
      </c>
      <c r="DF3" s="55">
        <f t="shared" si="6"/>
        <v>45395</v>
      </c>
      <c r="DG3" s="55">
        <f t="shared" si="6"/>
        <v>45396</v>
      </c>
      <c r="DH3" s="55">
        <f t="shared" si="6"/>
        <v>45397</v>
      </c>
      <c r="DI3" s="55">
        <f t="shared" si="6"/>
        <v>45398</v>
      </c>
      <c r="DJ3" s="56" t="s">
        <v>45</v>
      </c>
      <c r="DK3" s="55">
        <f>DI3+1</f>
        <v>45399</v>
      </c>
      <c r="DL3" s="55">
        <f t="shared" si="6"/>
        <v>45400</v>
      </c>
      <c r="DM3" s="55">
        <f t="shared" si="6"/>
        <v>45401</v>
      </c>
      <c r="DN3" s="55">
        <f t="shared" si="6"/>
        <v>45402</v>
      </c>
      <c r="DO3" s="55">
        <f t="shared" si="6"/>
        <v>45403</v>
      </c>
      <c r="DP3" s="55">
        <f t="shared" si="6"/>
        <v>45404</v>
      </c>
      <c r="DQ3" s="55">
        <f t="shared" si="6"/>
        <v>45405</v>
      </c>
      <c r="DR3" s="56" t="s">
        <v>45</v>
      </c>
      <c r="DS3" s="55">
        <f>DQ3+1</f>
        <v>45406</v>
      </c>
      <c r="DT3" s="55">
        <f t="shared" si="6"/>
        <v>45407</v>
      </c>
      <c r="DU3" s="55">
        <f t="shared" si="6"/>
        <v>45408</v>
      </c>
      <c r="DV3" s="55">
        <f t="shared" si="6"/>
        <v>45409</v>
      </c>
      <c r="DW3" s="55">
        <f t="shared" si="6"/>
        <v>45410</v>
      </c>
      <c r="DX3" s="55">
        <f t="shared" si="6"/>
        <v>45411</v>
      </c>
      <c r="DY3" s="55">
        <f t="shared" si="6"/>
        <v>45412</v>
      </c>
      <c r="DZ3" s="56" t="s">
        <v>45</v>
      </c>
      <c r="EA3" s="55">
        <f>DY3+1</f>
        <v>45413</v>
      </c>
      <c r="EB3" s="55">
        <f t="shared" si="6"/>
        <v>45414</v>
      </c>
      <c r="EC3" s="55">
        <f t="shared" si="6"/>
        <v>45415</v>
      </c>
      <c r="ED3" s="55">
        <f t="shared" si="6"/>
        <v>45416</v>
      </c>
      <c r="EE3" s="55">
        <f t="shared" si="6"/>
        <v>45417</v>
      </c>
      <c r="EF3" s="55">
        <f t="shared" si="6"/>
        <v>45418</v>
      </c>
      <c r="EG3" s="55">
        <f t="shared" si="6"/>
        <v>45419</v>
      </c>
      <c r="EH3" s="56" t="s">
        <v>45</v>
      </c>
      <c r="EI3" s="55"/>
      <c r="EJ3" s="153"/>
      <c r="EK3" s="58" t="s">
        <v>46</v>
      </c>
      <c r="EL3" s="59"/>
      <c r="EM3" s="153"/>
      <c r="EN3" s="53"/>
      <c r="EO3" s="146"/>
    </row>
    <row r="4" spans="1:145" s="60" customFormat="1" ht="31" customHeight="1" thickTop="1" x14ac:dyDescent="0.2">
      <c r="A4" s="147" t="s">
        <v>96</v>
      </c>
      <c r="B4" s="148"/>
      <c r="C4" s="61"/>
      <c r="D4" s="61"/>
      <c r="E4" s="61"/>
      <c r="F4" s="61"/>
      <c r="G4" s="61"/>
      <c r="H4" s="61"/>
      <c r="I4" s="61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3"/>
      <c r="EI4" s="64"/>
      <c r="EJ4" s="65"/>
      <c r="EK4" s="65"/>
      <c r="EL4" s="65"/>
      <c r="EM4" s="66"/>
      <c r="EN4" s="66"/>
      <c r="EO4" s="66"/>
    </row>
    <row r="5" spans="1:145" ht="17" customHeight="1" x14ac:dyDescent="0.2">
      <c r="A5" s="154" t="s">
        <v>123</v>
      </c>
      <c r="B5" s="155"/>
      <c r="C5" s="67"/>
      <c r="D5" s="67" t="s">
        <v>106</v>
      </c>
      <c r="E5" s="67" t="s">
        <v>106</v>
      </c>
      <c r="F5" s="67" t="s">
        <v>106</v>
      </c>
      <c r="G5" s="67" t="s">
        <v>106</v>
      </c>
      <c r="H5" s="67" t="s">
        <v>106</v>
      </c>
      <c r="I5" s="67"/>
      <c r="J5" s="68">
        <f>COUNTA(C5:I5)</f>
        <v>5</v>
      </c>
      <c r="K5" s="67"/>
      <c r="L5" s="67"/>
      <c r="M5" s="67"/>
      <c r="N5" s="67"/>
      <c r="O5" s="67"/>
      <c r="P5" s="67"/>
      <c r="Q5" s="67"/>
      <c r="R5" s="68">
        <f>COUNTA(K5:Q5)</f>
        <v>0</v>
      </c>
      <c r="S5" s="67"/>
      <c r="T5" s="67"/>
      <c r="U5" s="67"/>
      <c r="V5" s="67"/>
      <c r="W5" s="67"/>
      <c r="X5" s="67"/>
      <c r="Y5" s="67"/>
      <c r="Z5" s="68">
        <f>COUNTA(S5:Y5)</f>
        <v>0</v>
      </c>
      <c r="AA5" s="67"/>
      <c r="AB5" s="67"/>
      <c r="AC5" s="67"/>
      <c r="AD5" s="67"/>
      <c r="AE5" s="67"/>
      <c r="AF5" s="67"/>
      <c r="AG5" s="67"/>
      <c r="AH5" s="68">
        <f>COUNTA(AA5:AG5)</f>
        <v>0</v>
      </c>
      <c r="AI5" s="67"/>
      <c r="AJ5" s="67"/>
      <c r="AK5" s="67"/>
      <c r="AL5" s="67"/>
      <c r="AM5" s="67"/>
      <c r="AN5" s="67"/>
      <c r="AO5" s="67"/>
      <c r="AP5" s="68">
        <f>COUNTA(AI5:AO5)</f>
        <v>0</v>
      </c>
      <c r="AQ5" s="67"/>
      <c r="AR5" s="67"/>
      <c r="AS5" s="67"/>
      <c r="AT5" s="67"/>
      <c r="AU5" s="67"/>
      <c r="AV5" s="67"/>
      <c r="AW5" s="67"/>
      <c r="AX5" s="68">
        <f>COUNTA(AQ5:AW5)</f>
        <v>0</v>
      </c>
      <c r="AY5" s="67"/>
      <c r="AZ5" s="67"/>
      <c r="BA5" s="67"/>
      <c r="BB5" s="67"/>
      <c r="BC5" s="67"/>
      <c r="BD5" s="67"/>
      <c r="BE5" s="67"/>
      <c r="BF5" s="68">
        <f>COUNTA(AY5:BE5)</f>
        <v>0</v>
      </c>
      <c r="BG5" s="67"/>
      <c r="BH5" s="67"/>
      <c r="BI5" s="67"/>
      <c r="BJ5" s="67"/>
      <c r="BK5" s="67"/>
      <c r="BL5" s="67"/>
      <c r="BM5" s="67"/>
      <c r="BN5" s="68">
        <f>COUNTA(BG5:BM5)</f>
        <v>0</v>
      </c>
      <c r="BO5" s="67"/>
      <c r="BP5" s="67"/>
      <c r="BQ5" s="67"/>
      <c r="BR5" s="67"/>
      <c r="BS5" s="67"/>
      <c r="BT5" s="67"/>
      <c r="BU5" s="67"/>
      <c r="BV5" s="68">
        <f>COUNTA(BO5:BU5)</f>
        <v>0</v>
      </c>
      <c r="BW5" s="67"/>
      <c r="BX5" s="67"/>
      <c r="BY5" s="67"/>
      <c r="BZ5" s="67"/>
      <c r="CA5" s="67"/>
      <c r="CB5" s="67"/>
      <c r="CC5" s="67"/>
      <c r="CD5" s="49">
        <f>COUNTA(BW5:CC5)</f>
        <v>0</v>
      </c>
      <c r="CE5" s="67"/>
      <c r="CF5" s="67"/>
      <c r="CG5" s="67"/>
      <c r="CH5" s="67"/>
      <c r="CI5" s="67"/>
      <c r="CJ5" s="67"/>
      <c r="CK5" s="67"/>
      <c r="CL5" s="68">
        <f>COUNTA(CE5:CK5)</f>
        <v>0</v>
      </c>
      <c r="CM5" s="67"/>
      <c r="CN5" s="67"/>
      <c r="CO5" s="67"/>
      <c r="CP5" s="67"/>
      <c r="CQ5" s="67"/>
      <c r="CR5" s="67"/>
      <c r="CS5" s="67"/>
      <c r="CT5" s="68">
        <f>COUNTA(CM5:CS5)</f>
        <v>0</v>
      </c>
      <c r="CU5" s="67"/>
      <c r="CV5" s="67"/>
      <c r="CW5" s="67"/>
      <c r="CX5" s="67"/>
      <c r="CY5" s="67"/>
      <c r="CZ5" s="67"/>
      <c r="DA5" s="67"/>
      <c r="DB5" s="68">
        <f>COUNTA(CU5:DA5)</f>
        <v>0</v>
      </c>
      <c r="DC5" s="67"/>
      <c r="DD5" s="67"/>
      <c r="DE5" s="67"/>
      <c r="DF5" s="67"/>
      <c r="DG5" s="67"/>
      <c r="DH5" s="67"/>
      <c r="DI5" s="67"/>
      <c r="DJ5" s="68">
        <f>COUNTA(DC5:DI5)</f>
        <v>0</v>
      </c>
      <c r="DK5" s="67"/>
      <c r="DL5" s="67"/>
      <c r="DM5" s="67"/>
      <c r="DN5" s="67"/>
      <c r="DO5" s="67"/>
      <c r="DP5" s="67"/>
      <c r="DQ5" s="67"/>
      <c r="DR5" s="68">
        <f>COUNTA(DK5:DQ5)</f>
        <v>0</v>
      </c>
      <c r="DS5" s="67"/>
      <c r="DT5" s="67"/>
      <c r="DU5" s="67"/>
      <c r="DV5" s="67"/>
      <c r="DW5" s="67"/>
      <c r="DX5" s="67"/>
      <c r="DY5" s="67"/>
      <c r="DZ5" s="68">
        <f>COUNTA(DS5:DY5)</f>
        <v>0</v>
      </c>
      <c r="EA5" s="67"/>
      <c r="EB5" s="67"/>
      <c r="EC5" s="67"/>
      <c r="ED5" s="67"/>
      <c r="EE5" s="67"/>
      <c r="EF5" s="67"/>
      <c r="EG5" s="67"/>
      <c r="EH5" s="69">
        <f>COUNTA(EA5:EG5)</f>
        <v>0</v>
      </c>
      <c r="EI5" s="49"/>
      <c r="EJ5" s="70">
        <f t="shared" ref="EJ5:EJ14" si="7">COUNTIF(C5:EI5,"x")</f>
        <v>5</v>
      </c>
      <c r="EK5">
        <f>COUNTBLANK(C5:EG5)</f>
        <v>114</v>
      </c>
      <c r="EL5"/>
      <c r="EM5" s="71">
        <f>EJ5+EK5</f>
        <v>119</v>
      </c>
      <c r="EO5" s="72">
        <f t="shared" ref="EO5:EO14" si="8">EJ5/EM5</f>
        <v>4.2016806722689079E-2</v>
      </c>
    </row>
    <row r="6" spans="1:145" x14ac:dyDescent="0.2">
      <c r="A6" s="156" t="s">
        <v>48</v>
      </c>
      <c r="B6" s="157"/>
      <c r="C6" s="67"/>
      <c r="D6" s="67"/>
      <c r="E6" s="67"/>
      <c r="F6" s="67"/>
      <c r="G6" s="67"/>
      <c r="H6" s="67"/>
      <c r="I6" s="67"/>
      <c r="J6" s="68">
        <f t="shared" ref="J6:J37" si="9">COUNTA(C6:I6)</f>
        <v>0</v>
      </c>
      <c r="K6" s="67"/>
      <c r="L6" s="67"/>
      <c r="M6" s="67"/>
      <c r="N6" s="67"/>
      <c r="O6" s="67"/>
      <c r="P6" s="67"/>
      <c r="Q6" s="67"/>
      <c r="R6" s="68">
        <f t="shared" ref="R6:R24" si="10">COUNTA(K6:Q6)</f>
        <v>0</v>
      </c>
      <c r="S6" s="67"/>
      <c r="T6" s="67"/>
      <c r="U6" s="67"/>
      <c r="V6" s="67"/>
      <c r="W6" s="67"/>
      <c r="X6" s="67"/>
      <c r="Y6" s="67"/>
      <c r="Z6" s="68">
        <f t="shared" ref="Z6:Z24" si="11">COUNTA(S6:Y6)</f>
        <v>0</v>
      </c>
      <c r="AA6" s="67"/>
      <c r="AB6" s="67"/>
      <c r="AC6" s="67"/>
      <c r="AD6" s="67"/>
      <c r="AE6" s="67"/>
      <c r="AF6" s="67"/>
      <c r="AG6" s="67"/>
      <c r="AH6" s="68">
        <f t="shared" ref="AH6:AH24" si="12">COUNTA(AA6:AG6)</f>
        <v>0</v>
      </c>
      <c r="AI6" s="67"/>
      <c r="AJ6" s="67"/>
      <c r="AK6" s="67"/>
      <c r="AL6" s="67"/>
      <c r="AM6" s="67"/>
      <c r="AN6" s="67"/>
      <c r="AO6" s="67"/>
      <c r="AP6" s="68">
        <f t="shared" ref="AP6:AP24" si="13">COUNTA(AI6:AO6)</f>
        <v>0</v>
      </c>
      <c r="AQ6" s="67"/>
      <c r="AR6" s="67"/>
      <c r="AS6" s="67"/>
      <c r="AT6" s="67"/>
      <c r="AU6" s="67"/>
      <c r="AV6" s="67"/>
      <c r="AW6" s="67"/>
      <c r="AX6" s="68">
        <f t="shared" ref="AX6:AX24" si="14">COUNTA(AQ6:AW6)</f>
        <v>0</v>
      </c>
      <c r="AY6" s="67"/>
      <c r="AZ6" s="67"/>
      <c r="BA6" s="67"/>
      <c r="BB6" s="67"/>
      <c r="BC6" s="67"/>
      <c r="BD6" s="67"/>
      <c r="BE6" s="67"/>
      <c r="BF6" s="68">
        <f t="shared" ref="BF6:BF24" si="15">COUNTA(AY6:BE6)</f>
        <v>0</v>
      </c>
      <c r="BG6" s="67"/>
      <c r="BH6" s="67"/>
      <c r="BI6" s="67"/>
      <c r="BJ6" s="67"/>
      <c r="BK6" s="67"/>
      <c r="BL6" s="67"/>
      <c r="BM6" s="67"/>
      <c r="BN6" s="68">
        <f t="shared" ref="BN6:BN24" si="16">COUNTA(BG6:BM6)</f>
        <v>0</v>
      </c>
      <c r="BO6" s="67"/>
      <c r="BP6" s="67"/>
      <c r="BQ6" s="67"/>
      <c r="BR6" s="67"/>
      <c r="BS6" s="67"/>
      <c r="BT6" s="67"/>
      <c r="BU6" s="67"/>
      <c r="BV6" s="68">
        <f t="shared" ref="BV6:BV24" si="17">COUNTA(BO6:BU6)</f>
        <v>0</v>
      </c>
      <c r="BW6" s="67"/>
      <c r="BX6" s="67"/>
      <c r="BY6" s="67"/>
      <c r="BZ6" s="67"/>
      <c r="CA6" s="67"/>
      <c r="CB6" s="67"/>
      <c r="CC6" s="67"/>
      <c r="CD6" s="49">
        <f t="shared" ref="CD6:CD24" si="18">COUNTA(BW6:CC6)</f>
        <v>0</v>
      </c>
      <c r="CE6" s="67"/>
      <c r="CF6" s="67"/>
      <c r="CG6" s="67"/>
      <c r="CH6" s="67"/>
      <c r="CI6" s="67"/>
      <c r="CJ6" s="67"/>
      <c r="CK6" s="67"/>
      <c r="CL6" s="68">
        <f t="shared" ref="CL6:CL24" si="19">COUNTA(CE6:CK6)</f>
        <v>0</v>
      </c>
      <c r="CM6" s="67"/>
      <c r="CN6" s="67"/>
      <c r="CO6" s="67"/>
      <c r="CP6" s="67"/>
      <c r="CQ6" s="67"/>
      <c r="CR6" s="67"/>
      <c r="CS6" s="67"/>
      <c r="CT6" s="68">
        <f t="shared" ref="CT6:CT24" si="20">COUNTA(CM6:CS6)</f>
        <v>0</v>
      </c>
      <c r="CU6" s="67"/>
      <c r="CV6" s="67"/>
      <c r="CW6" s="67"/>
      <c r="CX6" s="67"/>
      <c r="CY6" s="67"/>
      <c r="CZ6" s="67"/>
      <c r="DA6" s="67"/>
      <c r="DB6" s="68">
        <f t="shared" ref="DB6:DB24" si="21">COUNTA(CU6:DA6)</f>
        <v>0</v>
      </c>
      <c r="DC6" s="67"/>
      <c r="DD6" s="67"/>
      <c r="DE6" s="67"/>
      <c r="DF6" s="67"/>
      <c r="DG6" s="67"/>
      <c r="DH6" s="67"/>
      <c r="DI6" s="67"/>
      <c r="DJ6" s="68">
        <f t="shared" ref="DJ6:DJ24" si="22">COUNTA(DC6:DI6)</f>
        <v>0</v>
      </c>
      <c r="DK6" s="67"/>
      <c r="DL6" s="67"/>
      <c r="DM6" s="67"/>
      <c r="DN6" s="67"/>
      <c r="DO6" s="67"/>
      <c r="DP6" s="67"/>
      <c r="DQ6" s="67"/>
      <c r="DR6" s="68">
        <f t="shared" ref="DR6:DR24" si="23">COUNTA(DK6:DQ6)</f>
        <v>0</v>
      </c>
      <c r="DS6" s="67"/>
      <c r="DT6" s="67"/>
      <c r="DU6" s="67"/>
      <c r="DV6" s="67"/>
      <c r="DW6" s="67"/>
      <c r="DX6" s="67"/>
      <c r="DY6" s="67"/>
      <c r="DZ6" s="68">
        <f t="shared" ref="DZ6:DZ24" si="24">COUNTA(DS6:DY6)</f>
        <v>0</v>
      </c>
      <c r="EA6" s="67"/>
      <c r="EB6" s="67"/>
      <c r="EC6" s="67"/>
      <c r="ED6" s="67"/>
      <c r="EE6" s="67"/>
      <c r="EF6" s="67"/>
      <c r="EG6" s="67"/>
      <c r="EH6" s="69">
        <f t="shared" ref="EH6:EH24" si="25">COUNTA(EA6:EG6)</f>
        <v>0</v>
      </c>
      <c r="EI6" s="49"/>
      <c r="EJ6" s="73">
        <f t="shared" si="7"/>
        <v>0</v>
      </c>
      <c r="EK6">
        <f t="shared" ref="EK6:EK24" si="26">COUNTBLANK(C6:EG6)</f>
        <v>119</v>
      </c>
      <c r="EL6"/>
      <c r="EM6" s="74">
        <f t="shared" ref="EM6:EM14" si="27">EJ6+EK6</f>
        <v>119</v>
      </c>
      <c r="EO6" s="75">
        <f t="shared" si="8"/>
        <v>0</v>
      </c>
    </row>
    <row r="7" spans="1:145" x14ac:dyDescent="0.2">
      <c r="A7" s="141" t="s">
        <v>59</v>
      </c>
      <c r="B7" s="142"/>
      <c r="C7" s="67"/>
      <c r="D7" s="67"/>
      <c r="E7" s="67"/>
      <c r="F7" s="67"/>
      <c r="G7" s="67"/>
      <c r="H7" s="67"/>
      <c r="I7" s="67"/>
      <c r="J7" s="68">
        <f t="shared" si="9"/>
        <v>0</v>
      </c>
      <c r="K7" s="67"/>
      <c r="L7" s="67"/>
      <c r="M7" s="67"/>
      <c r="N7" s="67"/>
      <c r="O7" s="67"/>
      <c r="P7" s="67"/>
      <c r="Q7" s="67"/>
      <c r="R7" s="68">
        <f t="shared" si="10"/>
        <v>0</v>
      </c>
      <c r="S7" s="67"/>
      <c r="T7" s="67"/>
      <c r="U7" s="67"/>
      <c r="V7" s="67"/>
      <c r="W7" s="67"/>
      <c r="X7" s="67"/>
      <c r="Y7" s="67"/>
      <c r="Z7" s="68">
        <f t="shared" si="11"/>
        <v>0</v>
      </c>
      <c r="AA7" s="67"/>
      <c r="AB7" s="67"/>
      <c r="AC7" s="67"/>
      <c r="AD7" s="67"/>
      <c r="AE7" s="67"/>
      <c r="AF7" s="67"/>
      <c r="AG7" s="67"/>
      <c r="AH7" s="68">
        <f t="shared" si="12"/>
        <v>0</v>
      </c>
      <c r="AI7" s="67"/>
      <c r="AJ7" s="67"/>
      <c r="AK7" s="67"/>
      <c r="AL7" s="67"/>
      <c r="AM7" s="67"/>
      <c r="AN7" s="67"/>
      <c r="AO7" s="67"/>
      <c r="AP7" s="68">
        <f t="shared" si="13"/>
        <v>0</v>
      </c>
      <c r="AQ7" s="67"/>
      <c r="AR7" s="67"/>
      <c r="AS7" s="67"/>
      <c r="AT7" s="67"/>
      <c r="AU7" s="67"/>
      <c r="AV7" s="67"/>
      <c r="AW7" s="67"/>
      <c r="AX7" s="68">
        <f t="shared" si="14"/>
        <v>0</v>
      </c>
      <c r="AY7" s="67"/>
      <c r="AZ7" s="67"/>
      <c r="BA7" s="67"/>
      <c r="BB7" s="67"/>
      <c r="BC7" s="67"/>
      <c r="BD7" s="67"/>
      <c r="BE7" s="67"/>
      <c r="BF7" s="68">
        <f t="shared" si="15"/>
        <v>0</v>
      </c>
      <c r="BG7" s="67"/>
      <c r="BH7" s="67"/>
      <c r="BI7" s="67"/>
      <c r="BJ7" s="67"/>
      <c r="BK7" s="67"/>
      <c r="BL7" s="67"/>
      <c r="BM7" s="67"/>
      <c r="BN7" s="68">
        <f t="shared" si="16"/>
        <v>0</v>
      </c>
      <c r="BO7" s="67"/>
      <c r="BP7" s="67"/>
      <c r="BQ7" s="67"/>
      <c r="BR7" s="67"/>
      <c r="BS7" s="67"/>
      <c r="BT7" s="67"/>
      <c r="BU7" s="67"/>
      <c r="BV7" s="68">
        <f t="shared" si="17"/>
        <v>0</v>
      </c>
      <c r="BW7" s="67"/>
      <c r="BX7" s="67"/>
      <c r="BY7" s="67"/>
      <c r="BZ7" s="67"/>
      <c r="CA7" s="67"/>
      <c r="CB7" s="67"/>
      <c r="CC7" s="67"/>
      <c r="CD7" s="49">
        <f t="shared" si="18"/>
        <v>0</v>
      </c>
      <c r="CE7" s="67"/>
      <c r="CF7" s="67"/>
      <c r="CG7" s="67"/>
      <c r="CH7" s="67"/>
      <c r="CI7" s="67"/>
      <c r="CJ7" s="67"/>
      <c r="CK7" s="67"/>
      <c r="CL7" s="68">
        <f t="shared" si="19"/>
        <v>0</v>
      </c>
      <c r="CM7" s="67"/>
      <c r="CN7" s="67"/>
      <c r="CO7" s="67"/>
      <c r="CP7" s="67"/>
      <c r="CQ7" s="67"/>
      <c r="CR7" s="67"/>
      <c r="CS7" s="67"/>
      <c r="CT7" s="68">
        <f t="shared" si="20"/>
        <v>0</v>
      </c>
      <c r="CU7" s="67"/>
      <c r="CV7" s="67"/>
      <c r="CW7" s="67"/>
      <c r="CX7" s="67"/>
      <c r="CY7" s="67"/>
      <c r="CZ7" s="67"/>
      <c r="DA7" s="67"/>
      <c r="DB7" s="68">
        <f t="shared" si="21"/>
        <v>0</v>
      </c>
      <c r="DC7" s="67"/>
      <c r="DD7" s="67"/>
      <c r="DE7" s="67"/>
      <c r="DF7" s="67"/>
      <c r="DG7" s="67"/>
      <c r="DH7" s="67"/>
      <c r="DI7" s="67"/>
      <c r="DJ7" s="68">
        <f t="shared" si="22"/>
        <v>0</v>
      </c>
      <c r="DK7" s="67"/>
      <c r="DL7" s="67"/>
      <c r="DM7" s="67"/>
      <c r="DN7" s="67"/>
      <c r="DO7" s="67"/>
      <c r="DP7" s="67"/>
      <c r="DQ7" s="67"/>
      <c r="DR7" s="68">
        <f t="shared" si="23"/>
        <v>0</v>
      </c>
      <c r="DS7" s="67"/>
      <c r="DT7" s="67"/>
      <c r="DU7" s="67"/>
      <c r="DV7" s="67"/>
      <c r="DW7" s="67"/>
      <c r="DX7" s="67"/>
      <c r="DY7" s="67"/>
      <c r="DZ7" s="68">
        <f t="shared" si="24"/>
        <v>0</v>
      </c>
      <c r="EA7" s="67"/>
      <c r="EB7" s="67"/>
      <c r="EC7" s="67"/>
      <c r="ED7" s="67"/>
      <c r="EE7" s="67"/>
      <c r="EF7" s="67"/>
      <c r="EG7" s="67"/>
      <c r="EH7" s="69">
        <f t="shared" si="25"/>
        <v>0</v>
      </c>
      <c r="EI7" s="49"/>
      <c r="EJ7" s="89">
        <f t="shared" si="7"/>
        <v>0</v>
      </c>
      <c r="EK7">
        <f t="shared" si="26"/>
        <v>119</v>
      </c>
      <c r="EL7"/>
      <c r="EM7" s="74">
        <f t="shared" si="27"/>
        <v>119</v>
      </c>
      <c r="EO7" s="90">
        <f t="shared" si="8"/>
        <v>0</v>
      </c>
    </row>
    <row r="8" spans="1:145" x14ac:dyDescent="0.2">
      <c r="A8" s="141" t="s">
        <v>56</v>
      </c>
      <c r="B8" s="142"/>
      <c r="C8" s="67"/>
      <c r="D8" s="67"/>
      <c r="E8" s="67"/>
      <c r="F8" s="67"/>
      <c r="G8" s="67"/>
      <c r="H8" s="67"/>
      <c r="I8" s="67"/>
      <c r="J8" s="68">
        <f t="shared" si="9"/>
        <v>0</v>
      </c>
      <c r="K8" s="67"/>
      <c r="L8" s="67"/>
      <c r="M8" s="67"/>
      <c r="N8" s="67"/>
      <c r="O8" s="67"/>
      <c r="P8" s="67"/>
      <c r="Q8" s="67"/>
      <c r="R8" s="68">
        <f t="shared" si="10"/>
        <v>0</v>
      </c>
      <c r="S8" s="67"/>
      <c r="T8" s="67"/>
      <c r="U8" s="67"/>
      <c r="V8" s="67"/>
      <c r="W8" s="67"/>
      <c r="X8" s="67"/>
      <c r="Y8" s="67"/>
      <c r="Z8" s="68">
        <f t="shared" si="11"/>
        <v>0</v>
      </c>
      <c r="AA8" s="67"/>
      <c r="AB8" s="67"/>
      <c r="AC8" s="67"/>
      <c r="AD8" s="67"/>
      <c r="AE8" s="67"/>
      <c r="AF8" s="67"/>
      <c r="AG8" s="67"/>
      <c r="AH8" s="68">
        <f t="shared" si="12"/>
        <v>0</v>
      </c>
      <c r="AI8" s="67"/>
      <c r="AJ8" s="67"/>
      <c r="AK8" s="67"/>
      <c r="AL8" s="67"/>
      <c r="AM8" s="67"/>
      <c r="AN8" s="67"/>
      <c r="AO8" s="67"/>
      <c r="AP8" s="68">
        <f t="shared" si="13"/>
        <v>0</v>
      </c>
      <c r="AQ8" s="67"/>
      <c r="AR8" s="67"/>
      <c r="AS8" s="67"/>
      <c r="AT8" s="67"/>
      <c r="AU8" s="67"/>
      <c r="AV8" s="67"/>
      <c r="AW8" s="67"/>
      <c r="AX8" s="68">
        <f t="shared" si="14"/>
        <v>0</v>
      </c>
      <c r="AY8" s="67"/>
      <c r="AZ8" s="67"/>
      <c r="BA8" s="67"/>
      <c r="BB8" s="67"/>
      <c r="BC8" s="67"/>
      <c r="BD8" s="67"/>
      <c r="BE8" s="67"/>
      <c r="BF8" s="68">
        <f t="shared" si="15"/>
        <v>0</v>
      </c>
      <c r="BG8" s="67"/>
      <c r="BH8" s="67"/>
      <c r="BI8" s="67"/>
      <c r="BJ8" s="67"/>
      <c r="BK8" s="67"/>
      <c r="BL8" s="67"/>
      <c r="BM8" s="67"/>
      <c r="BN8" s="68">
        <f t="shared" si="16"/>
        <v>0</v>
      </c>
      <c r="BO8" s="67"/>
      <c r="BP8" s="67"/>
      <c r="BQ8" s="67"/>
      <c r="BR8" s="67"/>
      <c r="BS8" s="67"/>
      <c r="BT8" s="67"/>
      <c r="BU8" s="67"/>
      <c r="BV8" s="68">
        <f t="shared" si="17"/>
        <v>0</v>
      </c>
      <c r="BW8" s="67"/>
      <c r="BX8" s="67"/>
      <c r="BY8" s="67"/>
      <c r="BZ8" s="67"/>
      <c r="CA8" s="67"/>
      <c r="CB8" s="67"/>
      <c r="CC8" s="67"/>
      <c r="CD8" s="49">
        <f t="shared" si="18"/>
        <v>0</v>
      </c>
      <c r="CE8" s="67"/>
      <c r="CF8" s="67"/>
      <c r="CG8" s="67"/>
      <c r="CH8" s="67"/>
      <c r="CI8" s="67"/>
      <c r="CJ8" s="67"/>
      <c r="CK8" s="67"/>
      <c r="CL8" s="68">
        <f t="shared" si="19"/>
        <v>0</v>
      </c>
      <c r="CM8" s="67"/>
      <c r="CN8" s="67"/>
      <c r="CO8" s="67"/>
      <c r="CP8" s="67"/>
      <c r="CQ8" s="67"/>
      <c r="CR8" s="67"/>
      <c r="CS8" s="67"/>
      <c r="CT8" s="68">
        <f t="shared" si="20"/>
        <v>0</v>
      </c>
      <c r="CU8" s="67"/>
      <c r="CV8" s="67"/>
      <c r="CW8" s="67"/>
      <c r="CX8" s="67"/>
      <c r="CY8" s="67"/>
      <c r="CZ8" s="67"/>
      <c r="DA8" s="67"/>
      <c r="DB8" s="68">
        <f t="shared" si="21"/>
        <v>0</v>
      </c>
      <c r="DC8" s="67"/>
      <c r="DD8" s="67"/>
      <c r="DE8" s="67"/>
      <c r="DF8" s="67"/>
      <c r="DG8" s="67"/>
      <c r="DH8" s="67"/>
      <c r="DI8" s="67"/>
      <c r="DJ8" s="68">
        <f t="shared" si="22"/>
        <v>0</v>
      </c>
      <c r="DK8" s="67"/>
      <c r="DL8" s="67"/>
      <c r="DM8" s="67"/>
      <c r="DN8" s="67"/>
      <c r="DO8" s="67"/>
      <c r="DP8" s="67"/>
      <c r="DQ8" s="67"/>
      <c r="DR8" s="68">
        <f t="shared" si="23"/>
        <v>0</v>
      </c>
      <c r="DS8" s="67"/>
      <c r="DT8" s="67"/>
      <c r="DU8" s="67"/>
      <c r="DV8" s="67"/>
      <c r="DW8" s="67"/>
      <c r="DX8" s="67"/>
      <c r="DY8" s="67"/>
      <c r="DZ8" s="68">
        <f t="shared" si="24"/>
        <v>0</v>
      </c>
      <c r="EA8" s="67"/>
      <c r="EB8" s="67"/>
      <c r="EC8" s="67"/>
      <c r="ED8" s="67"/>
      <c r="EE8" s="67"/>
      <c r="EF8" s="67"/>
      <c r="EG8" s="67"/>
      <c r="EH8" s="69">
        <f t="shared" si="25"/>
        <v>0</v>
      </c>
      <c r="EI8" s="49"/>
      <c r="EJ8" s="73">
        <f t="shared" si="7"/>
        <v>0</v>
      </c>
      <c r="EK8">
        <f t="shared" si="26"/>
        <v>119</v>
      </c>
      <c r="EL8"/>
      <c r="EM8" s="74">
        <f t="shared" si="27"/>
        <v>119</v>
      </c>
      <c r="EO8" s="75">
        <f t="shared" si="8"/>
        <v>0</v>
      </c>
    </row>
    <row r="9" spans="1:145" x14ac:dyDescent="0.2">
      <c r="A9" s="141" t="s">
        <v>55</v>
      </c>
      <c r="B9" s="142"/>
      <c r="C9" s="67"/>
      <c r="D9" s="67"/>
      <c r="E9" s="67"/>
      <c r="F9" s="67"/>
      <c r="G9" s="67"/>
      <c r="H9" s="67"/>
      <c r="I9" s="67"/>
      <c r="J9" s="68">
        <f t="shared" si="9"/>
        <v>0</v>
      </c>
      <c r="K9" s="67"/>
      <c r="L9" s="67"/>
      <c r="M9" s="67"/>
      <c r="N9" s="67"/>
      <c r="O9" s="67"/>
      <c r="P9" s="67"/>
      <c r="Q9" s="67"/>
      <c r="R9" s="68">
        <f t="shared" si="10"/>
        <v>0</v>
      </c>
      <c r="S9" s="67"/>
      <c r="T9" s="67"/>
      <c r="U9" s="67"/>
      <c r="V9" s="67"/>
      <c r="W9" s="67"/>
      <c r="X9" s="67"/>
      <c r="Y9" s="67"/>
      <c r="Z9" s="68">
        <f t="shared" si="11"/>
        <v>0</v>
      </c>
      <c r="AA9" s="67"/>
      <c r="AB9" s="67"/>
      <c r="AC9" s="67"/>
      <c r="AD9" s="67"/>
      <c r="AE9" s="67"/>
      <c r="AF9" s="67"/>
      <c r="AG9" s="67"/>
      <c r="AH9" s="68">
        <f t="shared" si="12"/>
        <v>0</v>
      </c>
      <c r="AI9" s="67"/>
      <c r="AJ9" s="67"/>
      <c r="AK9" s="67"/>
      <c r="AL9" s="67"/>
      <c r="AM9" s="67"/>
      <c r="AN9" s="67"/>
      <c r="AO9" s="67"/>
      <c r="AP9" s="68">
        <f t="shared" si="13"/>
        <v>0</v>
      </c>
      <c r="AQ9" s="67"/>
      <c r="AR9" s="67"/>
      <c r="AS9" s="67"/>
      <c r="AT9" s="67"/>
      <c r="AU9" s="67"/>
      <c r="AV9" s="67"/>
      <c r="AW9" s="67"/>
      <c r="AX9" s="68">
        <f t="shared" si="14"/>
        <v>0</v>
      </c>
      <c r="AY9" s="67"/>
      <c r="AZ9" s="67"/>
      <c r="BA9" s="67"/>
      <c r="BB9" s="67"/>
      <c r="BC9" s="67"/>
      <c r="BD9" s="67"/>
      <c r="BE9" s="67"/>
      <c r="BF9" s="68">
        <f t="shared" si="15"/>
        <v>0</v>
      </c>
      <c r="BG9" s="67"/>
      <c r="BH9" s="67"/>
      <c r="BI9" s="67"/>
      <c r="BJ9" s="67"/>
      <c r="BK9" s="67"/>
      <c r="BL9" s="67"/>
      <c r="BM9" s="67"/>
      <c r="BN9" s="68">
        <f t="shared" si="16"/>
        <v>0</v>
      </c>
      <c r="BO9" s="67"/>
      <c r="BP9" s="67"/>
      <c r="BQ9" s="67"/>
      <c r="BR9" s="67"/>
      <c r="BS9" s="67"/>
      <c r="BT9" s="67"/>
      <c r="BU9" s="67"/>
      <c r="BV9" s="68">
        <f t="shared" si="17"/>
        <v>0</v>
      </c>
      <c r="BW9" s="67"/>
      <c r="BX9" s="67"/>
      <c r="BY9" s="67"/>
      <c r="BZ9" s="67"/>
      <c r="CA9" s="67"/>
      <c r="CB9" s="67"/>
      <c r="CC9" s="67"/>
      <c r="CD9" s="49">
        <f t="shared" si="18"/>
        <v>0</v>
      </c>
      <c r="CE9" s="67"/>
      <c r="CF9" s="67"/>
      <c r="CG9" s="67"/>
      <c r="CH9" s="67"/>
      <c r="CI9" s="67"/>
      <c r="CJ9" s="67"/>
      <c r="CK9" s="67"/>
      <c r="CL9" s="68">
        <f t="shared" si="19"/>
        <v>0</v>
      </c>
      <c r="CM9" s="67"/>
      <c r="CN9" s="67"/>
      <c r="CO9" s="67"/>
      <c r="CP9" s="67"/>
      <c r="CQ9" s="67"/>
      <c r="CR9" s="67"/>
      <c r="CS9" s="67"/>
      <c r="CT9" s="68">
        <f t="shared" si="20"/>
        <v>0</v>
      </c>
      <c r="CU9" s="67"/>
      <c r="CV9" s="67"/>
      <c r="CW9" s="67"/>
      <c r="CX9" s="67"/>
      <c r="CY9" s="67"/>
      <c r="CZ9" s="67"/>
      <c r="DA9" s="67"/>
      <c r="DB9" s="68">
        <f t="shared" si="21"/>
        <v>0</v>
      </c>
      <c r="DC9" s="67"/>
      <c r="DD9" s="67"/>
      <c r="DE9" s="67"/>
      <c r="DF9" s="67"/>
      <c r="DG9" s="67"/>
      <c r="DH9" s="67"/>
      <c r="DI9" s="67"/>
      <c r="DJ9" s="68">
        <f t="shared" si="22"/>
        <v>0</v>
      </c>
      <c r="DK9" s="67"/>
      <c r="DL9" s="67"/>
      <c r="DM9" s="67"/>
      <c r="DN9" s="67"/>
      <c r="DO9" s="67"/>
      <c r="DP9" s="67"/>
      <c r="DQ9" s="67"/>
      <c r="DR9" s="68">
        <f t="shared" si="23"/>
        <v>0</v>
      </c>
      <c r="DS9" s="67"/>
      <c r="DT9" s="67"/>
      <c r="DU9" s="67"/>
      <c r="DV9" s="67"/>
      <c r="DW9" s="67"/>
      <c r="DX9" s="67"/>
      <c r="DY9" s="67"/>
      <c r="DZ9" s="68">
        <f t="shared" si="24"/>
        <v>0</v>
      </c>
      <c r="EA9" s="67"/>
      <c r="EB9" s="67"/>
      <c r="EC9" s="67"/>
      <c r="ED9" s="67"/>
      <c r="EE9" s="67"/>
      <c r="EF9" s="67"/>
      <c r="EG9" s="67"/>
      <c r="EH9" s="69">
        <f t="shared" si="25"/>
        <v>0</v>
      </c>
      <c r="EI9" s="49"/>
      <c r="EJ9" s="73">
        <f t="shared" si="7"/>
        <v>0</v>
      </c>
      <c r="EK9">
        <f t="shared" si="26"/>
        <v>119</v>
      </c>
      <c r="EL9"/>
      <c r="EM9" s="74">
        <f t="shared" si="27"/>
        <v>119</v>
      </c>
      <c r="EO9" s="75">
        <f t="shared" si="8"/>
        <v>0</v>
      </c>
    </row>
    <row r="10" spans="1:145" x14ac:dyDescent="0.2">
      <c r="A10" s="141" t="s">
        <v>60</v>
      </c>
      <c r="B10" s="142"/>
      <c r="C10" s="67"/>
      <c r="D10" s="67"/>
      <c r="E10" s="67"/>
      <c r="F10" s="67"/>
      <c r="G10" s="67"/>
      <c r="H10" s="67"/>
      <c r="I10" s="67"/>
      <c r="J10" s="68">
        <f t="shared" si="9"/>
        <v>0</v>
      </c>
      <c r="K10" s="67"/>
      <c r="L10" s="67"/>
      <c r="M10" s="67"/>
      <c r="N10" s="67"/>
      <c r="O10" s="67"/>
      <c r="P10" s="67"/>
      <c r="Q10" s="67"/>
      <c r="R10" s="68">
        <f t="shared" si="10"/>
        <v>0</v>
      </c>
      <c r="S10" s="67"/>
      <c r="T10" s="67"/>
      <c r="U10" s="67"/>
      <c r="V10" s="67"/>
      <c r="W10" s="67"/>
      <c r="X10" s="67"/>
      <c r="Y10" s="67"/>
      <c r="Z10" s="68">
        <f t="shared" si="11"/>
        <v>0</v>
      </c>
      <c r="AA10" s="67"/>
      <c r="AB10" s="67"/>
      <c r="AC10" s="67"/>
      <c r="AD10" s="67"/>
      <c r="AE10" s="67"/>
      <c r="AF10" s="67"/>
      <c r="AG10" s="67"/>
      <c r="AH10" s="68">
        <f t="shared" si="12"/>
        <v>0</v>
      </c>
      <c r="AI10" s="67"/>
      <c r="AJ10" s="67"/>
      <c r="AK10" s="67"/>
      <c r="AL10" s="67"/>
      <c r="AM10" s="67"/>
      <c r="AN10" s="67"/>
      <c r="AO10" s="67"/>
      <c r="AP10" s="68">
        <f t="shared" si="13"/>
        <v>0</v>
      </c>
      <c r="AQ10" s="67"/>
      <c r="AR10" s="67"/>
      <c r="AS10" s="67"/>
      <c r="AT10" s="67"/>
      <c r="AU10" s="67"/>
      <c r="AV10" s="67"/>
      <c r="AW10" s="67"/>
      <c r="AX10" s="68">
        <f t="shared" si="14"/>
        <v>0</v>
      </c>
      <c r="AY10" s="67"/>
      <c r="AZ10" s="67"/>
      <c r="BA10" s="67"/>
      <c r="BB10" s="67"/>
      <c r="BC10" s="67"/>
      <c r="BD10" s="67"/>
      <c r="BE10" s="67"/>
      <c r="BF10" s="68">
        <f t="shared" si="15"/>
        <v>0</v>
      </c>
      <c r="BG10" s="67"/>
      <c r="BH10" s="67"/>
      <c r="BI10" s="67"/>
      <c r="BJ10" s="67"/>
      <c r="BK10" s="67"/>
      <c r="BL10" s="67"/>
      <c r="BM10" s="67"/>
      <c r="BN10" s="68">
        <f t="shared" si="16"/>
        <v>0</v>
      </c>
      <c r="BO10" s="67"/>
      <c r="BP10" s="67"/>
      <c r="BQ10" s="67"/>
      <c r="BR10" s="67"/>
      <c r="BS10" s="67"/>
      <c r="BT10" s="67"/>
      <c r="BU10" s="67"/>
      <c r="BV10" s="68">
        <f t="shared" si="17"/>
        <v>0</v>
      </c>
      <c r="BW10" s="67"/>
      <c r="BX10" s="67"/>
      <c r="BY10" s="67"/>
      <c r="BZ10" s="67"/>
      <c r="CA10" s="67"/>
      <c r="CB10" s="67"/>
      <c r="CC10" s="67"/>
      <c r="CD10" s="49">
        <f t="shared" si="18"/>
        <v>0</v>
      </c>
      <c r="CE10" s="67"/>
      <c r="CF10" s="67"/>
      <c r="CG10" s="67"/>
      <c r="CH10" s="67"/>
      <c r="CI10" s="67"/>
      <c r="CJ10" s="67"/>
      <c r="CK10" s="67"/>
      <c r="CL10" s="68">
        <f t="shared" si="19"/>
        <v>0</v>
      </c>
      <c r="CM10" s="67"/>
      <c r="CN10" s="67"/>
      <c r="CO10" s="67"/>
      <c r="CP10" s="67"/>
      <c r="CQ10" s="67"/>
      <c r="CR10" s="67"/>
      <c r="CS10" s="67"/>
      <c r="CT10" s="68">
        <f t="shared" si="20"/>
        <v>0</v>
      </c>
      <c r="CU10" s="67"/>
      <c r="CV10" s="67"/>
      <c r="CW10" s="67"/>
      <c r="CX10" s="67"/>
      <c r="CY10" s="67"/>
      <c r="CZ10" s="67"/>
      <c r="DA10" s="67"/>
      <c r="DB10" s="68">
        <f t="shared" si="21"/>
        <v>0</v>
      </c>
      <c r="DC10" s="67"/>
      <c r="DD10" s="67"/>
      <c r="DE10" s="67"/>
      <c r="DF10" s="67"/>
      <c r="DG10" s="67"/>
      <c r="DH10" s="67"/>
      <c r="DI10" s="67"/>
      <c r="DJ10" s="68">
        <f t="shared" si="22"/>
        <v>0</v>
      </c>
      <c r="DK10" s="67"/>
      <c r="DL10" s="67"/>
      <c r="DM10" s="67"/>
      <c r="DN10" s="67"/>
      <c r="DO10" s="67"/>
      <c r="DP10" s="67"/>
      <c r="DQ10" s="67"/>
      <c r="DR10" s="68">
        <f t="shared" si="23"/>
        <v>0</v>
      </c>
      <c r="DS10" s="67"/>
      <c r="DT10" s="67"/>
      <c r="DU10" s="67"/>
      <c r="DV10" s="67"/>
      <c r="DW10" s="67"/>
      <c r="DX10" s="67"/>
      <c r="DY10" s="67"/>
      <c r="DZ10" s="68">
        <f t="shared" si="24"/>
        <v>0</v>
      </c>
      <c r="EA10" s="67"/>
      <c r="EB10" s="67"/>
      <c r="EC10" s="67"/>
      <c r="ED10" s="67"/>
      <c r="EE10" s="67"/>
      <c r="EF10" s="67"/>
      <c r="EG10" s="67"/>
      <c r="EH10" s="69">
        <f t="shared" si="25"/>
        <v>0</v>
      </c>
      <c r="EI10" s="49"/>
      <c r="EJ10" s="73">
        <f t="shared" si="7"/>
        <v>0</v>
      </c>
      <c r="EK10">
        <f t="shared" si="26"/>
        <v>119</v>
      </c>
      <c r="EL10"/>
      <c r="EM10" s="74">
        <f t="shared" si="27"/>
        <v>119</v>
      </c>
      <c r="EO10" s="75">
        <f t="shared" si="8"/>
        <v>0</v>
      </c>
    </row>
    <row r="11" spans="1:145" x14ac:dyDescent="0.2">
      <c r="A11" s="141" t="s">
        <v>61</v>
      </c>
      <c r="B11" s="142"/>
      <c r="C11" s="67"/>
      <c r="D11" s="67"/>
      <c r="E11" s="67"/>
      <c r="F11" s="67"/>
      <c r="G11" s="67"/>
      <c r="H11" s="67"/>
      <c r="I11" s="67"/>
      <c r="J11" s="68">
        <f t="shared" si="9"/>
        <v>0</v>
      </c>
      <c r="K11" s="67"/>
      <c r="L11" s="67"/>
      <c r="M11" s="67"/>
      <c r="N11" s="67"/>
      <c r="O11" s="67"/>
      <c r="P11" s="67"/>
      <c r="Q11" s="67"/>
      <c r="R11" s="68">
        <f t="shared" si="10"/>
        <v>0</v>
      </c>
      <c r="S11" s="67"/>
      <c r="T11" s="67"/>
      <c r="U11" s="67"/>
      <c r="V11" s="67"/>
      <c r="W11" s="67"/>
      <c r="X11" s="67"/>
      <c r="Y11" s="67"/>
      <c r="Z11" s="68">
        <f t="shared" si="11"/>
        <v>0</v>
      </c>
      <c r="AA11" s="67"/>
      <c r="AB11" s="67"/>
      <c r="AC11" s="67"/>
      <c r="AD11" s="67"/>
      <c r="AE11" s="67"/>
      <c r="AF11" s="67"/>
      <c r="AG11" s="67"/>
      <c r="AH11" s="68">
        <f t="shared" si="12"/>
        <v>0</v>
      </c>
      <c r="AI11" s="67"/>
      <c r="AJ11" s="67"/>
      <c r="AK11" s="67"/>
      <c r="AL11" s="67"/>
      <c r="AM11" s="67"/>
      <c r="AN11" s="67"/>
      <c r="AO11" s="67"/>
      <c r="AP11" s="68">
        <f t="shared" si="13"/>
        <v>0</v>
      </c>
      <c r="AQ11" s="67"/>
      <c r="AR11" s="67"/>
      <c r="AS11" s="67"/>
      <c r="AT11" s="67"/>
      <c r="AU11" s="67"/>
      <c r="AV11" s="67"/>
      <c r="AW11" s="67"/>
      <c r="AX11" s="68">
        <f t="shared" si="14"/>
        <v>0</v>
      </c>
      <c r="AY11" s="67"/>
      <c r="AZ11" s="67"/>
      <c r="BA11" s="67"/>
      <c r="BB11" s="67"/>
      <c r="BC11" s="67"/>
      <c r="BD11" s="67"/>
      <c r="BE11" s="67"/>
      <c r="BF11" s="68">
        <f t="shared" si="15"/>
        <v>0</v>
      </c>
      <c r="BG11" s="67"/>
      <c r="BH11" s="67"/>
      <c r="BI11" s="67"/>
      <c r="BJ11" s="67"/>
      <c r="BK11" s="67"/>
      <c r="BL11" s="67"/>
      <c r="BM11" s="67"/>
      <c r="BN11" s="68">
        <f t="shared" si="16"/>
        <v>0</v>
      </c>
      <c r="BO11" s="67"/>
      <c r="BP11" s="67"/>
      <c r="BQ11" s="67"/>
      <c r="BR11" s="67"/>
      <c r="BS11" s="67"/>
      <c r="BT11" s="67"/>
      <c r="BU11" s="67"/>
      <c r="BV11" s="68">
        <f t="shared" si="17"/>
        <v>0</v>
      </c>
      <c r="BW11" s="67"/>
      <c r="BX11" s="67"/>
      <c r="BY11" s="67"/>
      <c r="BZ11" s="67"/>
      <c r="CA11" s="67"/>
      <c r="CB11" s="67"/>
      <c r="CC11" s="67"/>
      <c r="CD11" s="49">
        <f t="shared" si="18"/>
        <v>0</v>
      </c>
      <c r="CE11" s="67"/>
      <c r="CF11" s="67"/>
      <c r="CG11" s="67"/>
      <c r="CH11" s="67"/>
      <c r="CI11" s="67"/>
      <c r="CJ11" s="67"/>
      <c r="CK11" s="67"/>
      <c r="CL11" s="68">
        <f t="shared" si="19"/>
        <v>0</v>
      </c>
      <c r="CM11" s="67"/>
      <c r="CN11" s="67"/>
      <c r="CO11" s="67"/>
      <c r="CP11" s="67"/>
      <c r="CQ11" s="67"/>
      <c r="CR11" s="67"/>
      <c r="CS11" s="67"/>
      <c r="CT11" s="68">
        <f t="shared" si="20"/>
        <v>0</v>
      </c>
      <c r="CU11" s="67"/>
      <c r="CV11" s="67"/>
      <c r="CW11" s="67"/>
      <c r="CX11" s="67"/>
      <c r="CY11" s="67"/>
      <c r="CZ11" s="67"/>
      <c r="DA11" s="67"/>
      <c r="DB11" s="68">
        <f t="shared" si="21"/>
        <v>0</v>
      </c>
      <c r="DC11" s="67"/>
      <c r="DD11" s="67"/>
      <c r="DE11" s="67"/>
      <c r="DF11" s="67"/>
      <c r="DG11" s="67"/>
      <c r="DH11" s="67"/>
      <c r="DI11" s="67"/>
      <c r="DJ11" s="68">
        <f t="shared" si="22"/>
        <v>0</v>
      </c>
      <c r="DK11" s="67"/>
      <c r="DL11" s="67"/>
      <c r="DM11" s="67"/>
      <c r="DN11" s="67"/>
      <c r="DO11" s="67"/>
      <c r="DP11" s="67"/>
      <c r="DQ11" s="67"/>
      <c r="DR11" s="68">
        <f t="shared" si="23"/>
        <v>0</v>
      </c>
      <c r="DS11" s="67"/>
      <c r="DT11" s="67"/>
      <c r="DU11" s="67"/>
      <c r="DV11" s="67"/>
      <c r="DW11" s="67"/>
      <c r="DX11" s="67"/>
      <c r="DY11" s="67"/>
      <c r="DZ11" s="68">
        <f t="shared" si="24"/>
        <v>0</v>
      </c>
      <c r="EA11" s="67"/>
      <c r="EB11" s="67"/>
      <c r="EC11" s="67"/>
      <c r="ED11" s="67"/>
      <c r="EE11" s="67"/>
      <c r="EF11" s="67"/>
      <c r="EG11" s="67"/>
      <c r="EH11" s="69">
        <f t="shared" si="25"/>
        <v>0</v>
      </c>
      <c r="EI11" s="49"/>
      <c r="EJ11" s="73">
        <f t="shared" si="7"/>
        <v>0</v>
      </c>
      <c r="EK11">
        <f t="shared" si="26"/>
        <v>119</v>
      </c>
      <c r="EL11"/>
      <c r="EM11" s="74">
        <f t="shared" si="27"/>
        <v>119</v>
      </c>
      <c r="EO11" s="75">
        <f t="shared" si="8"/>
        <v>0</v>
      </c>
    </row>
    <row r="12" spans="1:145" x14ac:dyDescent="0.2">
      <c r="A12" s="149" t="s">
        <v>47</v>
      </c>
      <c r="B12" s="150"/>
      <c r="C12" s="67"/>
      <c r="D12" s="67"/>
      <c r="E12" s="67"/>
      <c r="F12" s="67"/>
      <c r="G12" s="67"/>
      <c r="H12" s="67"/>
      <c r="I12" s="67"/>
      <c r="J12" s="68"/>
      <c r="K12" s="67"/>
      <c r="L12" s="67"/>
      <c r="M12" s="67"/>
      <c r="N12" s="67"/>
      <c r="O12" s="67"/>
      <c r="P12" s="67"/>
      <c r="Q12" s="67"/>
      <c r="R12" s="68"/>
      <c r="S12" s="67"/>
      <c r="T12" s="67"/>
      <c r="U12" s="67"/>
      <c r="V12" s="67"/>
      <c r="W12" s="67"/>
      <c r="X12" s="67"/>
      <c r="Y12" s="67"/>
      <c r="Z12" s="68"/>
      <c r="AA12" s="67"/>
      <c r="AB12" s="67"/>
      <c r="AC12" s="67"/>
      <c r="AD12" s="67"/>
      <c r="AE12" s="67"/>
      <c r="AF12" s="67"/>
      <c r="AG12" s="67"/>
      <c r="AH12" s="68"/>
      <c r="AI12" s="67"/>
      <c r="AJ12" s="67"/>
      <c r="AK12" s="67"/>
      <c r="AL12" s="67"/>
      <c r="AM12" s="67"/>
      <c r="AN12" s="67"/>
      <c r="AO12" s="67"/>
      <c r="AP12" s="68"/>
      <c r="AQ12" s="67"/>
      <c r="AR12" s="67"/>
      <c r="AS12" s="67"/>
      <c r="AT12" s="67"/>
      <c r="AU12" s="67"/>
      <c r="AV12" s="67"/>
      <c r="AW12" s="67"/>
      <c r="AX12" s="68"/>
      <c r="AY12" s="67"/>
      <c r="AZ12" s="67"/>
      <c r="BA12" s="67"/>
      <c r="BB12" s="67"/>
      <c r="BC12" s="67"/>
      <c r="BD12" s="67"/>
      <c r="BE12" s="67"/>
      <c r="BF12" s="68"/>
      <c r="BG12" s="67"/>
      <c r="BH12" s="67"/>
      <c r="BI12" s="67"/>
      <c r="BJ12" s="67"/>
      <c r="BK12" s="67"/>
      <c r="BL12" s="67"/>
      <c r="BM12" s="67"/>
      <c r="BN12" s="68"/>
      <c r="BO12" s="67"/>
      <c r="BP12" s="67"/>
      <c r="BQ12" s="67"/>
      <c r="BR12" s="67"/>
      <c r="BS12" s="67"/>
      <c r="BT12" s="67"/>
      <c r="BU12" s="67"/>
      <c r="BV12" s="68"/>
      <c r="BW12" s="67"/>
      <c r="BX12" s="67"/>
      <c r="BY12" s="67"/>
      <c r="BZ12" s="67"/>
      <c r="CA12" s="67"/>
      <c r="CB12" s="67"/>
      <c r="CC12" s="67"/>
      <c r="CD12" s="49"/>
      <c r="CE12" s="67"/>
      <c r="CF12" s="67"/>
      <c r="CG12" s="67"/>
      <c r="CH12" s="67"/>
      <c r="CI12" s="67"/>
      <c r="CJ12" s="67"/>
      <c r="CK12" s="67"/>
      <c r="CL12" s="68"/>
      <c r="CM12" s="67"/>
      <c r="CN12" s="67"/>
      <c r="CO12" s="67"/>
      <c r="CP12" s="67"/>
      <c r="CQ12" s="67"/>
      <c r="CR12" s="67"/>
      <c r="CS12" s="67"/>
      <c r="CT12" s="68"/>
      <c r="CU12" s="67"/>
      <c r="CV12" s="67"/>
      <c r="CW12" s="67"/>
      <c r="CX12" s="67"/>
      <c r="CY12" s="67"/>
      <c r="CZ12" s="67"/>
      <c r="DA12" s="67"/>
      <c r="DB12" s="68"/>
      <c r="DC12" s="67"/>
      <c r="DD12" s="67"/>
      <c r="DE12" s="67"/>
      <c r="DF12" s="67"/>
      <c r="DG12" s="67"/>
      <c r="DH12" s="67"/>
      <c r="DI12" s="67"/>
      <c r="DJ12" s="68"/>
      <c r="DK12" s="67"/>
      <c r="DL12" s="67"/>
      <c r="DM12" s="67"/>
      <c r="DN12" s="67"/>
      <c r="DO12" s="67"/>
      <c r="DP12" s="67"/>
      <c r="DQ12" s="67"/>
      <c r="DR12" s="68"/>
      <c r="DS12" s="67"/>
      <c r="DT12" s="67"/>
      <c r="DU12" s="67"/>
      <c r="DV12" s="67"/>
      <c r="DW12" s="67"/>
      <c r="DX12" s="67"/>
      <c r="DY12" s="67"/>
      <c r="DZ12" s="68"/>
      <c r="EA12" s="67"/>
      <c r="EB12" s="67"/>
      <c r="EC12" s="67"/>
      <c r="ED12" s="67"/>
      <c r="EE12" s="67"/>
      <c r="EF12" s="67"/>
      <c r="EG12" s="67"/>
      <c r="EH12" s="69"/>
      <c r="EI12" s="49"/>
      <c r="EJ12" s="73"/>
      <c r="EK12"/>
      <c r="EL12"/>
      <c r="EM12" s="74"/>
      <c r="EO12" s="75"/>
    </row>
    <row r="13" spans="1:145" x14ac:dyDescent="0.2">
      <c r="A13" s="141" t="s">
        <v>47</v>
      </c>
      <c r="B13" s="142"/>
      <c r="C13" s="67"/>
      <c r="D13" s="67"/>
      <c r="E13" s="67"/>
      <c r="F13" s="67"/>
      <c r="G13" s="67"/>
      <c r="H13" s="67"/>
      <c r="I13" s="67"/>
      <c r="J13" s="68"/>
      <c r="K13" s="67"/>
      <c r="L13" s="67"/>
      <c r="M13" s="67"/>
      <c r="N13" s="67"/>
      <c r="O13" s="67"/>
      <c r="P13" s="67"/>
      <c r="Q13" s="67"/>
      <c r="R13" s="68"/>
      <c r="S13" s="67"/>
      <c r="T13" s="67"/>
      <c r="U13" s="67"/>
      <c r="V13" s="67"/>
      <c r="W13" s="67"/>
      <c r="X13" s="67"/>
      <c r="Y13" s="67"/>
      <c r="Z13" s="68"/>
      <c r="AA13" s="67"/>
      <c r="AB13" s="67"/>
      <c r="AC13" s="67"/>
      <c r="AD13" s="67"/>
      <c r="AE13" s="67"/>
      <c r="AF13" s="67"/>
      <c r="AG13" s="67"/>
      <c r="AH13" s="68"/>
      <c r="AI13" s="67"/>
      <c r="AJ13" s="67"/>
      <c r="AK13" s="67"/>
      <c r="AL13" s="67"/>
      <c r="AM13" s="67"/>
      <c r="AN13" s="67"/>
      <c r="AO13" s="67"/>
      <c r="AP13" s="68"/>
      <c r="AQ13" s="67"/>
      <c r="AR13" s="67"/>
      <c r="AS13" s="67"/>
      <c r="AT13" s="67"/>
      <c r="AU13" s="67"/>
      <c r="AV13" s="67"/>
      <c r="AW13" s="67"/>
      <c r="AX13" s="68"/>
      <c r="AY13" s="67"/>
      <c r="AZ13" s="67"/>
      <c r="BA13" s="67"/>
      <c r="BB13" s="67"/>
      <c r="BC13" s="67"/>
      <c r="BD13" s="67"/>
      <c r="BE13" s="67"/>
      <c r="BF13" s="68"/>
      <c r="BG13" s="67"/>
      <c r="BH13" s="67"/>
      <c r="BI13" s="67"/>
      <c r="BJ13" s="67"/>
      <c r="BK13" s="67"/>
      <c r="BL13" s="67"/>
      <c r="BM13" s="67"/>
      <c r="BN13" s="68"/>
      <c r="BO13" s="67"/>
      <c r="BP13" s="67"/>
      <c r="BQ13" s="67"/>
      <c r="BR13" s="67"/>
      <c r="BS13" s="67"/>
      <c r="BT13" s="67"/>
      <c r="BU13" s="67"/>
      <c r="BV13" s="68"/>
      <c r="BW13" s="67"/>
      <c r="BX13" s="67"/>
      <c r="BY13" s="67"/>
      <c r="BZ13" s="67"/>
      <c r="CA13" s="67"/>
      <c r="CB13" s="67"/>
      <c r="CC13" s="67"/>
      <c r="CD13" s="49"/>
      <c r="CE13" s="67"/>
      <c r="CF13" s="67"/>
      <c r="CG13" s="67"/>
      <c r="CH13" s="67"/>
      <c r="CI13" s="67"/>
      <c r="CJ13" s="67"/>
      <c r="CK13" s="67"/>
      <c r="CL13" s="68"/>
      <c r="CM13" s="67"/>
      <c r="CN13" s="67"/>
      <c r="CO13" s="67"/>
      <c r="CP13" s="67"/>
      <c r="CQ13" s="67"/>
      <c r="CR13" s="67"/>
      <c r="CS13" s="67"/>
      <c r="CT13" s="68"/>
      <c r="CU13" s="67"/>
      <c r="CV13" s="67"/>
      <c r="CW13" s="67"/>
      <c r="CX13" s="67"/>
      <c r="CY13" s="67"/>
      <c r="CZ13" s="67"/>
      <c r="DA13" s="67"/>
      <c r="DB13" s="68"/>
      <c r="DC13" s="67"/>
      <c r="DD13" s="67"/>
      <c r="DE13" s="67"/>
      <c r="DF13" s="67"/>
      <c r="DG13" s="67"/>
      <c r="DH13" s="67"/>
      <c r="DI13" s="67"/>
      <c r="DJ13" s="68"/>
      <c r="DK13" s="67"/>
      <c r="DL13" s="67"/>
      <c r="DM13" s="67"/>
      <c r="DN13" s="67"/>
      <c r="DO13" s="67"/>
      <c r="DP13" s="67"/>
      <c r="DQ13" s="67"/>
      <c r="DR13" s="68"/>
      <c r="DS13" s="67"/>
      <c r="DT13" s="67"/>
      <c r="DU13" s="67"/>
      <c r="DV13" s="67"/>
      <c r="DW13" s="67"/>
      <c r="DX13" s="67"/>
      <c r="DY13" s="67"/>
      <c r="DZ13" s="68"/>
      <c r="EA13" s="67"/>
      <c r="EB13" s="67"/>
      <c r="EC13" s="67"/>
      <c r="ED13" s="67"/>
      <c r="EE13" s="67"/>
      <c r="EF13" s="67"/>
      <c r="EG13" s="67"/>
      <c r="EH13" s="69"/>
      <c r="EI13" s="49"/>
      <c r="EJ13" s="73"/>
      <c r="EK13"/>
      <c r="EL13"/>
      <c r="EM13" s="74"/>
      <c r="EO13" s="75"/>
    </row>
    <row r="14" spans="1:145" x14ac:dyDescent="0.2">
      <c r="A14" s="143" t="s">
        <v>47</v>
      </c>
      <c r="B14" s="144"/>
      <c r="C14" s="67"/>
      <c r="D14" s="67"/>
      <c r="E14" s="67"/>
      <c r="F14" s="67"/>
      <c r="G14" s="67"/>
      <c r="H14" s="67"/>
      <c r="I14" s="67"/>
      <c r="J14" s="68">
        <f t="shared" si="9"/>
        <v>0</v>
      </c>
      <c r="K14" s="67"/>
      <c r="L14" s="67"/>
      <c r="M14" s="67"/>
      <c r="N14" s="67"/>
      <c r="O14" s="67"/>
      <c r="P14" s="67"/>
      <c r="Q14" s="67"/>
      <c r="R14" s="68">
        <f t="shared" si="10"/>
        <v>0</v>
      </c>
      <c r="S14" s="67"/>
      <c r="T14" s="67"/>
      <c r="U14" s="67"/>
      <c r="V14" s="67"/>
      <c r="W14" s="67"/>
      <c r="X14" s="67"/>
      <c r="Y14" s="67"/>
      <c r="Z14" s="68">
        <f t="shared" si="11"/>
        <v>0</v>
      </c>
      <c r="AA14" s="67"/>
      <c r="AB14" s="67"/>
      <c r="AC14" s="67"/>
      <c r="AD14" s="67"/>
      <c r="AE14" s="67"/>
      <c r="AF14" s="67"/>
      <c r="AG14" s="67"/>
      <c r="AH14" s="68">
        <f t="shared" si="12"/>
        <v>0</v>
      </c>
      <c r="AI14" s="67"/>
      <c r="AJ14" s="67"/>
      <c r="AK14" s="67"/>
      <c r="AL14" s="67"/>
      <c r="AM14" s="67"/>
      <c r="AN14" s="67"/>
      <c r="AO14" s="67"/>
      <c r="AP14" s="68">
        <f t="shared" si="13"/>
        <v>0</v>
      </c>
      <c r="AQ14" s="67"/>
      <c r="AR14" s="67"/>
      <c r="AS14" s="67"/>
      <c r="AT14" s="67"/>
      <c r="AU14" s="67"/>
      <c r="AV14" s="67"/>
      <c r="AW14" s="67"/>
      <c r="AX14" s="68">
        <f t="shared" si="14"/>
        <v>0</v>
      </c>
      <c r="AY14" s="67"/>
      <c r="AZ14" s="67"/>
      <c r="BA14" s="67"/>
      <c r="BB14" s="67"/>
      <c r="BC14" s="67"/>
      <c r="BD14" s="67"/>
      <c r="BE14" s="67"/>
      <c r="BF14" s="68">
        <f t="shared" si="15"/>
        <v>0</v>
      </c>
      <c r="BG14" s="67"/>
      <c r="BH14" s="67"/>
      <c r="BI14" s="67"/>
      <c r="BJ14" s="67"/>
      <c r="BK14" s="67"/>
      <c r="BL14" s="67"/>
      <c r="BM14" s="67"/>
      <c r="BN14" s="68">
        <f t="shared" si="16"/>
        <v>0</v>
      </c>
      <c r="BO14" s="67"/>
      <c r="BP14" s="67"/>
      <c r="BQ14" s="67"/>
      <c r="BR14" s="67"/>
      <c r="BS14" s="67"/>
      <c r="BT14" s="67"/>
      <c r="BU14" s="67"/>
      <c r="BV14" s="68">
        <f t="shared" si="17"/>
        <v>0</v>
      </c>
      <c r="BW14" s="67"/>
      <c r="BX14" s="67"/>
      <c r="BY14" s="67"/>
      <c r="BZ14" s="67"/>
      <c r="CA14" s="67"/>
      <c r="CB14" s="67"/>
      <c r="CC14" s="67"/>
      <c r="CD14" s="49">
        <f t="shared" si="18"/>
        <v>0</v>
      </c>
      <c r="CE14" s="67"/>
      <c r="CF14" s="67"/>
      <c r="CG14" s="67"/>
      <c r="CH14" s="67"/>
      <c r="CI14" s="67"/>
      <c r="CJ14" s="67"/>
      <c r="CK14" s="67"/>
      <c r="CL14" s="68">
        <f t="shared" si="19"/>
        <v>0</v>
      </c>
      <c r="CM14" s="67"/>
      <c r="CN14" s="67"/>
      <c r="CO14" s="67"/>
      <c r="CP14" s="67"/>
      <c r="CQ14" s="67"/>
      <c r="CR14" s="67"/>
      <c r="CS14" s="67"/>
      <c r="CT14" s="68">
        <f t="shared" si="20"/>
        <v>0</v>
      </c>
      <c r="CU14" s="67"/>
      <c r="CV14" s="67"/>
      <c r="CW14" s="67"/>
      <c r="CX14" s="67"/>
      <c r="CY14" s="67"/>
      <c r="CZ14" s="67"/>
      <c r="DA14" s="67"/>
      <c r="DB14" s="68">
        <f t="shared" si="21"/>
        <v>0</v>
      </c>
      <c r="DC14" s="67"/>
      <c r="DD14" s="67"/>
      <c r="DE14" s="67"/>
      <c r="DF14" s="67"/>
      <c r="DG14" s="67"/>
      <c r="DH14" s="67"/>
      <c r="DI14" s="67"/>
      <c r="DJ14" s="68">
        <f t="shared" si="22"/>
        <v>0</v>
      </c>
      <c r="DK14" s="67"/>
      <c r="DL14" s="67"/>
      <c r="DM14" s="67"/>
      <c r="DN14" s="67"/>
      <c r="DO14" s="67"/>
      <c r="DP14" s="67"/>
      <c r="DQ14" s="67"/>
      <c r="DR14" s="68">
        <f t="shared" si="23"/>
        <v>0</v>
      </c>
      <c r="DS14" s="67"/>
      <c r="DT14" s="67"/>
      <c r="DU14" s="67"/>
      <c r="DV14" s="67"/>
      <c r="DW14" s="67"/>
      <c r="DX14" s="67"/>
      <c r="DY14" s="67"/>
      <c r="DZ14" s="68">
        <f t="shared" si="24"/>
        <v>0</v>
      </c>
      <c r="EA14" s="67"/>
      <c r="EB14" s="67"/>
      <c r="EC14" s="67"/>
      <c r="ED14" s="67"/>
      <c r="EE14" s="67"/>
      <c r="EF14" s="67"/>
      <c r="EG14" s="67"/>
      <c r="EH14" s="69">
        <f t="shared" si="25"/>
        <v>0</v>
      </c>
      <c r="EI14" s="49"/>
      <c r="EJ14" s="76">
        <f t="shared" si="7"/>
        <v>0</v>
      </c>
      <c r="EK14">
        <f t="shared" si="26"/>
        <v>119</v>
      </c>
      <c r="EL14"/>
      <c r="EM14" s="77">
        <f t="shared" si="27"/>
        <v>119</v>
      </c>
      <c r="EO14" s="78">
        <f t="shared" si="8"/>
        <v>0</v>
      </c>
    </row>
    <row r="15" spans="1:145" ht="29.25" customHeight="1" x14ac:dyDescent="0.2">
      <c r="A15" s="139" t="s">
        <v>97</v>
      </c>
      <c r="B15" s="140"/>
      <c r="C15" s="79"/>
      <c r="D15" s="79"/>
      <c r="E15" s="79"/>
      <c r="F15" s="79"/>
      <c r="G15" s="79"/>
      <c r="H15" s="79"/>
      <c r="I15" s="79"/>
      <c r="J15" s="80"/>
      <c r="K15" s="79"/>
      <c r="L15" s="79"/>
      <c r="M15" s="79"/>
      <c r="N15" s="79"/>
      <c r="O15" s="79"/>
      <c r="P15" s="79"/>
      <c r="Q15" s="79"/>
      <c r="R15" s="80"/>
      <c r="S15" s="79"/>
      <c r="T15" s="79"/>
      <c r="U15" s="79"/>
      <c r="V15" s="79"/>
      <c r="W15" s="79"/>
      <c r="X15" s="79"/>
      <c r="Y15" s="79"/>
      <c r="Z15" s="80"/>
      <c r="AA15" s="79"/>
      <c r="AB15" s="79"/>
      <c r="AC15" s="79"/>
      <c r="AD15" s="79"/>
      <c r="AE15" s="79"/>
      <c r="AF15" s="79"/>
      <c r="AG15" s="79"/>
      <c r="AH15" s="80"/>
      <c r="AI15" s="79"/>
      <c r="AJ15" s="79"/>
      <c r="AK15" s="79"/>
      <c r="AL15" s="79"/>
      <c r="AM15" s="79"/>
      <c r="AN15" s="79"/>
      <c r="AO15" s="79"/>
      <c r="AP15" s="80"/>
      <c r="AQ15" s="79"/>
      <c r="AR15" s="79"/>
      <c r="AS15" s="79"/>
      <c r="AT15" s="79"/>
      <c r="AU15" s="79"/>
      <c r="AV15" s="79"/>
      <c r="AW15" s="79"/>
      <c r="AX15" s="80"/>
      <c r="AY15" s="79"/>
      <c r="AZ15" s="79"/>
      <c r="BA15" s="79"/>
      <c r="BB15" s="79"/>
      <c r="BC15" s="79"/>
      <c r="BD15" s="79"/>
      <c r="BE15" s="79"/>
      <c r="BF15" s="80"/>
      <c r="BG15" s="79"/>
      <c r="BH15" s="79"/>
      <c r="BI15" s="79"/>
      <c r="BJ15" s="79"/>
      <c r="BK15" s="79"/>
      <c r="BL15" s="79"/>
      <c r="BM15" s="79"/>
      <c r="BN15" s="80"/>
      <c r="BO15" s="79"/>
      <c r="BP15" s="79"/>
      <c r="BQ15" s="79"/>
      <c r="BR15" s="79"/>
      <c r="BS15" s="79"/>
      <c r="BT15" s="79"/>
      <c r="BU15" s="79"/>
      <c r="BV15" s="80"/>
      <c r="BW15" s="79"/>
      <c r="BX15" s="79"/>
      <c r="BY15" s="79"/>
      <c r="BZ15" s="79"/>
      <c r="CA15" s="79"/>
      <c r="CB15" s="79"/>
      <c r="CC15" s="79"/>
      <c r="CD15" s="81"/>
      <c r="CE15" s="79"/>
      <c r="CF15" s="79"/>
      <c r="CG15" s="79"/>
      <c r="CH15" s="79"/>
      <c r="CI15" s="79"/>
      <c r="CJ15" s="79"/>
      <c r="CK15" s="79"/>
      <c r="CL15" s="80"/>
      <c r="CM15" s="79"/>
      <c r="CN15" s="79"/>
      <c r="CO15" s="79"/>
      <c r="CP15" s="79"/>
      <c r="CQ15" s="79"/>
      <c r="CR15" s="79"/>
      <c r="CS15" s="79"/>
      <c r="CT15" s="80"/>
      <c r="CU15" s="79"/>
      <c r="CV15" s="79"/>
      <c r="CW15" s="79"/>
      <c r="CX15" s="79"/>
      <c r="CY15" s="79"/>
      <c r="CZ15" s="79"/>
      <c r="DA15" s="79"/>
      <c r="DB15" s="80"/>
      <c r="DC15" s="79"/>
      <c r="DD15" s="79"/>
      <c r="DE15" s="79"/>
      <c r="DF15" s="79"/>
      <c r="DG15" s="79"/>
      <c r="DH15" s="79"/>
      <c r="DI15" s="79"/>
      <c r="DJ15" s="80"/>
      <c r="DK15" s="79"/>
      <c r="DL15" s="79"/>
      <c r="DM15" s="79"/>
      <c r="DN15" s="79"/>
      <c r="DO15" s="79"/>
      <c r="DP15" s="79"/>
      <c r="DQ15" s="79"/>
      <c r="DR15" s="80"/>
      <c r="DS15" s="79"/>
      <c r="DT15" s="79"/>
      <c r="DU15" s="79"/>
      <c r="DV15" s="79"/>
      <c r="DW15" s="79"/>
      <c r="DX15" s="79"/>
      <c r="DY15" s="79"/>
      <c r="DZ15" s="80"/>
      <c r="EA15" s="79"/>
      <c r="EB15" s="79"/>
      <c r="EC15" s="79"/>
      <c r="ED15" s="79"/>
      <c r="EE15" s="79"/>
      <c r="EF15" s="79"/>
      <c r="EG15" s="79"/>
      <c r="EH15" s="82"/>
      <c r="EI15" s="83"/>
      <c r="EJ15" s="84"/>
      <c r="EK15" s="85">
        <f t="shared" si="26"/>
        <v>135</v>
      </c>
      <c r="EL15" s="85"/>
      <c r="EM15" s="85"/>
      <c r="EN15" s="85"/>
      <c r="EO15" s="86"/>
    </row>
    <row r="16" spans="1:145" x14ac:dyDescent="0.2">
      <c r="A16" s="141" t="s">
        <v>52</v>
      </c>
      <c r="B16" s="142"/>
      <c r="C16" s="67"/>
      <c r="D16" s="67"/>
      <c r="E16" s="67"/>
      <c r="F16" s="67"/>
      <c r="G16" s="67"/>
      <c r="H16" s="67"/>
      <c r="I16" s="67"/>
      <c r="J16" s="68">
        <f t="shared" si="9"/>
        <v>0</v>
      </c>
      <c r="K16" s="67"/>
      <c r="L16" s="67"/>
      <c r="M16" s="67"/>
      <c r="N16" s="67"/>
      <c r="O16" s="67"/>
      <c r="P16" s="67"/>
      <c r="Q16" s="67"/>
      <c r="R16" s="68">
        <f t="shared" si="10"/>
        <v>0</v>
      </c>
      <c r="S16" s="67"/>
      <c r="T16" s="67"/>
      <c r="U16" s="67"/>
      <c r="V16" s="67"/>
      <c r="W16" s="67"/>
      <c r="X16" s="67"/>
      <c r="Y16" s="67"/>
      <c r="Z16" s="68">
        <f t="shared" si="11"/>
        <v>0</v>
      </c>
      <c r="AA16" s="67"/>
      <c r="AB16" s="67"/>
      <c r="AC16" s="67"/>
      <c r="AD16" s="67"/>
      <c r="AE16" s="67"/>
      <c r="AF16" s="67"/>
      <c r="AG16" s="67"/>
      <c r="AH16" s="68">
        <f t="shared" si="12"/>
        <v>0</v>
      </c>
      <c r="AI16" s="67"/>
      <c r="AJ16" s="67"/>
      <c r="AK16" s="67"/>
      <c r="AL16" s="67"/>
      <c r="AM16" s="67"/>
      <c r="AN16" s="67"/>
      <c r="AO16" s="67"/>
      <c r="AP16" s="68">
        <f t="shared" si="13"/>
        <v>0</v>
      </c>
      <c r="AQ16" s="67"/>
      <c r="AR16" s="67"/>
      <c r="AS16" s="67"/>
      <c r="AT16" s="67"/>
      <c r="AU16" s="67"/>
      <c r="AV16" s="67"/>
      <c r="AW16" s="67"/>
      <c r="AX16" s="68">
        <f t="shared" si="14"/>
        <v>0</v>
      </c>
      <c r="AY16" s="67"/>
      <c r="AZ16" s="67"/>
      <c r="BA16" s="67"/>
      <c r="BB16" s="67"/>
      <c r="BC16" s="67"/>
      <c r="BD16" s="67"/>
      <c r="BE16" s="67"/>
      <c r="BF16" s="68">
        <f t="shared" si="15"/>
        <v>0</v>
      </c>
      <c r="BG16" s="67"/>
      <c r="BH16" s="67"/>
      <c r="BI16" s="67"/>
      <c r="BJ16" s="67"/>
      <c r="BK16" s="67"/>
      <c r="BL16" s="67"/>
      <c r="BM16" s="67"/>
      <c r="BN16" s="68">
        <f t="shared" si="16"/>
        <v>0</v>
      </c>
      <c r="BO16" s="67"/>
      <c r="BP16" s="67"/>
      <c r="BQ16" s="67"/>
      <c r="BR16" s="67"/>
      <c r="BS16" s="67"/>
      <c r="BT16" s="67"/>
      <c r="BU16" s="67"/>
      <c r="BV16" s="68">
        <f t="shared" si="17"/>
        <v>0</v>
      </c>
      <c r="BW16" s="67"/>
      <c r="BX16" s="67"/>
      <c r="BY16" s="67"/>
      <c r="BZ16" s="67"/>
      <c r="CA16" s="67"/>
      <c r="CB16" s="67"/>
      <c r="CC16" s="67"/>
      <c r="CD16" s="49">
        <f t="shared" si="18"/>
        <v>0</v>
      </c>
      <c r="CE16" s="67"/>
      <c r="CF16" s="67"/>
      <c r="CG16" s="67"/>
      <c r="CH16" s="67"/>
      <c r="CI16" s="67"/>
      <c r="CJ16" s="67"/>
      <c r="CK16" s="67"/>
      <c r="CL16" s="68">
        <f t="shared" si="19"/>
        <v>0</v>
      </c>
      <c r="CM16" s="67"/>
      <c r="CN16" s="67"/>
      <c r="CO16" s="67"/>
      <c r="CP16" s="67"/>
      <c r="CQ16" s="67"/>
      <c r="CR16" s="67"/>
      <c r="CS16" s="67"/>
      <c r="CT16" s="68">
        <f t="shared" si="20"/>
        <v>0</v>
      </c>
      <c r="CU16" s="67"/>
      <c r="CV16" s="67"/>
      <c r="CW16" s="67"/>
      <c r="CX16" s="67"/>
      <c r="CY16" s="67"/>
      <c r="CZ16" s="67"/>
      <c r="DA16" s="67"/>
      <c r="DB16" s="68">
        <f t="shared" si="21"/>
        <v>0</v>
      </c>
      <c r="DC16" s="67"/>
      <c r="DD16" s="67"/>
      <c r="DE16" s="67"/>
      <c r="DF16" s="67"/>
      <c r="DG16" s="67"/>
      <c r="DH16" s="67"/>
      <c r="DI16" s="67"/>
      <c r="DJ16" s="68">
        <f t="shared" si="22"/>
        <v>0</v>
      </c>
      <c r="DK16" s="67"/>
      <c r="DL16" s="67"/>
      <c r="DM16" s="67"/>
      <c r="DN16" s="67"/>
      <c r="DO16" s="67"/>
      <c r="DP16" s="67"/>
      <c r="DQ16" s="67"/>
      <c r="DR16" s="68">
        <f t="shared" si="23"/>
        <v>0</v>
      </c>
      <c r="DS16" s="67"/>
      <c r="DT16" s="67"/>
      <c r="DU16" s="67"/>
      <c r="DV16" s="67"/>
      <c r="DW16" s="67"/>
      <c r="DX16" s="67"/>
      <c r="DY16" s="67"/>
      <c r="DZ16" s="68">
        <f t="shared" si="24"/>
        <v>0</v>
      </c>
      <c r="EA16" s="67"/>
      <c r="EB16" s="67"/>
      <c r="EC16" s="67"/>
      <c r="ED16" s="67"/>
      <c r="EE16" s="67"/>
      <c r="EF16" s="67"/>
      <c r="EG16" s="67"/>
      <c r="EH16" s="69">
        <f t="shared" si="25"/>
        <v>0</v>
      </c>
      <c r="EI16" s="49"/>
      <c r="EJ16" s="70">
        <f t="shared" ref="EJ16:EJ24" si="28">COUNTIF(C16:EI16,"x")</f>
        <v>0</v>
      </c>
      <c r="EK16">
        <f t="shared" si="26"/>
        <v>119</v>
      </c>
      <c r="EL16"/>
      <c r="EM16" s="71">
        <f t="shared" ref="EM16:EM24" si="29">EJ16+EK16</f>
        <v>119</v>
      </c>
      <c r="EO16" s="72">
        <f t="shared" ref="EO16:EO24" si="30">EJ16/EM16</f>
        <v>0</v>
      </c>
    </row>
    <row r="17" spans="1:145" x14ac:dyDescent="0.2">
      <c r="A17" s="141" t="s">
        <v>53</v>
      </c>
      <c r="B17" s="142"/>
      <c r="C17" s="67"/>
      <c r="D17" s="67"/>
      <c r="E17" s="67"/>
      <c r="F17" s="67"/>
      <c r="G17" s="67"/>
      <c r="H17" s="67"/>
      <c r="I17" s="67"/>
      <c r="J17" s="68">
        <f t="shared" si="9"/>
        <v>0</v>
      </c>
      <c r="K17" s="67"/>
      <c r="L17" s="67"/>
      <c r="M17" s="67"/>
      <c r="N17" s="67"/>
      <c r="O17" s="67"/>
      <c r="P17" s="67"/>
      <c r="Q17" s="67"/>
      <c r="R17" s="68">
        <f t="shared" si="10"/>
        <v>0</v>
      </c>
      <c r="S17" s="67"/>
      <c r="T17" s="67"/>
      <c r="U17" s="67"/>
      <c r="V17" s="67"/>
      <c r="W17" s="67"/>
      <c r="X17" s="67"/>
      <c r="Y17" s="67"/>
      <c r="Z17" s="68">
        <f t="shared" si="11"/>
        <v>0</v>
      </c>
      <c r="AA17" s="67"/>
      <c r="AB17" s="67"/>
      <c r="AC17" s="67"/>
      <c r="AD17" s="67"/>
      <c r="AE17" s="67"/>
      <c r="AF17" s="67"/>
      <c r="AG17" s="67"/>
      <c r="AH17" s="68">
        <f t="shared" si="12"/>
        <v>0</v>
      </c>
      <c r="AI17" s="67"/>
      <c r="AJ17" s="67"/>
      <c r="AK17" s="67"/>
      <c r="AL17" s="67"/>
      <c r="AM17" s="67"/>
      <c r="AN17" s="67"/>
      <c r="AO17" s="67"/>
      <c r="AP17" s="68">
        <f t="shared" si="13"/>
        <v>0</v>
      </c>
      <c r="AQ17" s="67"/>
      <c r="AR17" s="67"/>
      <c r="AS17" s="67"/>
      <c r="AT17" s="67"/>
      <c r="AU17" s="67"/>
      <c r="AV17" s="67"/>
      <c r="AW17" s="67"/>
      <c r="AX17" s="68">
        <f t="shared" si="14"/>
        <v>0</v>
      </c>
      <c r="AY17" s="67"/>
      <c r="AZ17" s="67"/>
      <c r="BA17" s="67"/>
      <c r="BB17" s="67"/>
      <c r="BC17" s="67"/>
      <c r="BD17" s="67"/>
      <c r="BE17" s="67"/>
      <c r="BF17" s="68">
        <f t="shared" si="15"/>
        <v>0</v>
      </c>
      <c r="BG17" s="67"/>
      <c r="BH17" s="67"/>
      <c r="BI17" s="67"/>
      <c r="BJ17" s="67"/>
      <c r="BK17" s="67"/>
      <c r="BL17" s="67"/>
      <c r="BM17" s="67"/>
      <c r="BN17" s="68">
        <f t="shared" si="16"/>
        <v>0</v>
      </c>
      <c r="BO17" s="67"/>
      <c r="BP17" s="67"/>
      <c r="BQ17" s="67"/>
      <c r="BR17" s="67"/>
      <c r="BS17" s="67"/>
      <c r="BT17" s="67"/>
      <c r="BU17" s="67"/>
      <c r="BV17" s="68">
        <f t="shared" si="17"/>
        <v>0</v>
      </c>
      <c r="BW17" s="67"/>
      <c r="BX17" s="67"/>
      <c r="BY17" s="67"/>
      <c r="BZ17" s="67"/>
      <c r="CA17" s="67"/>
      <c r="CB17" s="67"/>
      <c r="CC17" s="67"/>
      <c r="CD17" s="49">
        <f t="shared" si="18"/>
        <v>0</v>
      </c>
      <c r="CE17" s="67"/>
      <c r="CF17" s="67"/>
      <c r="CG17" s="67"/>
      <c r="CH17" s="67"/>
      <c r="CI17" s="67"/>
      <c r="CJ17" s="67"/>
      <c r="CK17" s="67"/>
      <c r="CL17" s="68">
        <f t="shared" si="19"/>
        <v>0</v>
      </c>
      <c r="CM17" s="67"/>
      <c r="CN17" s="67"/>
      <c r="CO17" s="67"/>
      <c r="CP17" s="67"/>
      <c r="CQ17" s="67"/>
      <c r="CR17" s="67"/>
      <c r="CS17" s="67"/>
      <c r="CT17" s="68">
        <f t="shared" si="20"/>
        <v>0</v>
      </c>
      <c r="CU17" s="67"/>
      <c r="CV17" s="67"/>
      <c r="CW17" s="67"/>
      <c r="CX17" s="67"/>
      <c r="CY17" s="67"/>
      <c r="CZ17" s="67"/>
      <c r="DA17" s="67"/>
      <c r="DB17" s="68">
        <f t="shared" si="21"/>
        <v>0</v>
      </c>
      <c r="DC17" s="67"/>
      <c r="DD17" s="67"/>
      <c r="DE17" s="67"/>
      <c r="DF17" s="67"/>
      <c r="DG17" s="67"/>
      <c r="DH17" s="67"/>
      <c r="DI17" s="67"/>
      <c r="DJ17" s="68">
        <f t="shared" si="22"/>
        <v>0</v>
      </c>
      <c r="DK17" s="67"/>
      <c r="DL17" s="67"/>
      <c r="DM17" s="67"/>
      <c r="DN17" s="67"/>
      <c r="DO17" s="67"/>
      <c r="DP17" s="67"/>
      <c r="DQ17" s="67"/>
      <c r="DR17" s="68">
        <f t="shared" si="23"/>
        <v>0</v>
      </c>
      <c r="DS17" s="67"/>
      <c r="DT17" s="67"/>
      <c r="DU17" s="67"/>
      <c r="DV17" s="67"/>
      <c r="DW17" s="67"/>
      <c r="DX17" s="67"/>
      <c r="DY17" s="67"/>
      <c r="DZ17" s="68">
        <f t="shared" si="24"/>
        <v>0</v>
      </c>
      <c r="EA17" s="67"/>
      <c r="EB17" s="67"/>
      <c r="EC17" s="67"/>
      <c r="ED17" s="67"/>
      <c r="EE17" s="67"/>
      <c r="EF17" s="67"/>
      <c r="EG17" s="67"/>
      <c r="EH17" s="69">
        <f t="shared" si="25"/>
        <v>0</v>
      </c>
      <c r="EI17" s="49"/>
      <c r="EJ17" s="73">
        <f t="shared" si="28"/>
        <v>0</v>
      </c>
      <c r="EK17">
        <f t="shared" si="26"/>
        <v>119</v>
      </c>
      <c r="EL17"/>
      <c r="EM17" s="74">
        <f t="shared" si="29"/>
        <v>119</v>
      </c>
      <c r="EO17" s="75">
        <f t="shared" si="30"/>
        <v>0</v>
      </c>
    </row>
    <row r="18" spans="1:145" x14ac:dyDescent="0.2">
      <c r="A18" s="141" t="s">
        <v>54</v>
      </c>
      <c r="B18" s="142"/>
      <c r="C18" s="67"/>
      <c r="D18" s="67"/>
      <c r="E18" s="67"/>
      <c r="F18" s="67"/>
      <c r="G18" s="67"/>
      <c r="H18" s="67"/>
      <c r="I18" s="67"/>
      <c r="J18" s="68">
        <f t="shared" si="9"/>
        <v>0</v>
      </c>
      <c r="K18" s="67"/>
      <c r="L18" s="67"/>
      <c r="M18" s="67"/>
      <c r="N18" s="67"/>
      <c r="O18" s="67"/>
      <c r="P18" s="67"/>
      <c r="Q18" s="67"/>
      <c r="R18" s="68">
        <f t="shared" si="10"/>
        <v>0</v>
      </c>
      <c r="S18" s="67"/>
      <c r="T18" s="67"/>
      <c r="U18" s="67"/>
      <c r="V18" s="67"/>
      <c r="W18" s="67"/>
      <c r="X18" s="67"/>
      <c r="Y18" s="67"/>
      <c r="Z18" s="68">
        <f t="shared" si="11"/>
        <v>0</v>
      </c>
      <c r="AA18" s="67"/>
      <c r="AB18" s="67"/>
      <c r="AC18" s="67"/>
      <c r="AD18" s="67"/>
      <c r="AE18" s="67"/>
      <c r="AF18" s="67"/>
      <c r="AG18" s="67"/>
      <c r="AH18" s="68">
        <f t="shared" si="12"/>
        <v>0</v>
      </c>
      <c r="AI18" s="67"/>
      <c r="AJ18" s="67"/>
      <c r="AK18" s="67"/>
      <c r="AL18" s="67"/>
      <c r="AM18" s="67"/>
      <c r="AN18" s="67"/>
      <c r="AO18" s="67"/>
      <c r="AP18" s="68">
        <f t="shared" si="13"/>
        <v>0</v>
      </c>
      <c r="AQ18" s="67"/>
      <c r="AR18" s="67"/>
      <c r="AS18" s="67"/>
      <c r="AT18" s="67"/>
      <c r="AU18" s="67"/>
      <c r="AV18" s="67"/>
      <c r="AW18" s="67"/>
      <c r="AX18" s="68">
        <f t="shared" si="14"/>
        <v>0</v>
      </c>
      <c r="AY18" s="67"/>
      <c r="AZ18" s="67"/>
      <c r="BA18" s="67"/>
      <c r="BB18" s="67"/>
      <c r="BC18" s="67"/>
      <c r="BD18" s="67"/>
      <c r="BE18" s="67"/>
      <c r="BF18" s="68">
        <f t="shared" si="15"/>
        <v>0</v>
      </c>
      <c r="BG18" s="67"/>
      <c r="BH18" s="67"/>
      <c r="BI18" s="67"/>
      <c r="BJ18" s="67"/>
      <c r="BK18" s="67"/>
      <c r="BL18" s="67"/>
      <c r="BM18" s="67"/>
      <c r="BN18" s="68">
        <f t="shared" si="16"/>
        <v>0</v>
      </c>
      <c r="BO18" s="67"/>
      <c r="BP18" s="67"/>
      <c r="BQ18" s="67"/>
      <c r="BR18" s="67"/>
      <c r="BS18" s="67"/>
      <c r="BT18" s="67"/>
      <c r="BU18" s="67"/>
      <c r="BV18" s="68">
        <f t="shared" si="17"/>
        <v>0</v>
      </c>
      <c r="BW18" s="67"/>
      <c r="BX18" s="67"/>
      <c r="BY18" s="67"/>
      <c r="BZ18" s="67"/>
      <c r="CA18" s="67"/>
      <c r="CB18" s="67"/>
      <c r="CC18" s="67"/>
      <c r="CD18" s="49">
        <f t="shared" si="18"/>
        <v>0</v>
      </c>
      <c r="CE18" s="67"/>
      <c r="CF18" s="67"/>
      <c r="CG18" s="67"/>
      <c r="CH18" s="67"/>
      <c r="CI18" s="67"/>
      <c r="CJ18" s="67"/>
      <c r="CK18" s="67"/>
      <c r="CL18" s="68">
        <f t="shared" si="19"/>
        <v>0</v>
      </c>
      <c r="CM18" s="67"/>
      <c r="CN18" s="67"/>
      <c r="CO18" s="67"/>
      <c r="CP18" s="67"/>
      <c r="CQ18" s="67"/>
      <c r="CR18" s="67"/>
      <c r="CS18" s="67"/>
      <c r="CT18" s="68">
        <f t="shared" si="20"/>
        <v>0</v>
      </c>
      <c r="CU18" s="67"/>
      <c r="CV18" s="67"/>
      <c r="CW18" s="67"/>
      <c r="CX18" s="67"/>
      <c r="CY18" s="67"/>
      <c r="CZ18" s="67"/>
      <c r="DA18" s="67"/>
      <c r="DB18" s="68">
        <f t="shared" si="21"/>
        <v>0</v>
      </c>
      <c r="DC18" s="67"/>
      <c r="DD18" s="67"/>
      <c r="DE18" s="67"/>
      <c r="DF18" s="67"/>
      <c r="DG18" s="67"/>
      <c r="DH18" s="67"/>
      <c r="DI18" s="67"/>
      <c r="DJ18" s="68">
        <f t="shared" si="22"/>
        <v>0</v>
      </c>
      <c r="DK18" s="67"/>
      <c r="DL18" s="67"/>
      <c r="DM18" s="67"/>
      <c r="DN18" s="67"/>
      <c r="DO18" s="67"/>
      <c r="DP18" s="67"/>
      <c r="DQ18" s="67"/>
      <c r="DR18" s="68">
        <f t="shared" si="23"/>
        <v>0</v>
      </c>
      <c r="DS18" s="67"/>
      <c r="DT18" s="67"/>
      <c r="DU18" s="67"/>
      <c r="DV18" s="67"/>
      <c r="DW18" s="67"/>
      <c r="DX18" s="67"/>
      <c r="DY18" s="67"/>
      <c r="DZ18" s="68">
        <f t="shared" si="24"/>
        <v>0</v>
      </c>
      <c r="EA18" s="67"/>
      <c r="EB18" s="67"/>
      <c r="EC18" s="67"/>
      <c r="ED18" s="67"/>
      <c r="EE18" s="67"/>
      <c r="EF18" s="67"/>
      <c r="EG18" s="67"/>
      <c r="EH18" s="69">
        <f t="shared" si="25"/>
        <v>0</v>
      </c>
      <c r="EI18" s="49"/>
      <c r="EJ18" s="73">
        <f t="shared" si="28"/>
        <v>0</v>
      </c>
      <c r="EK18">
        <f t="shared" si="26"/>
        <v>119</v>
      </c>
      <c r="EL18"/>
      <c r="EM18" s="74">
        <f t="shared" si="29"/>
        <v>119</v>
      </c>
      <c r="EO18" s="75">
        <f t="shared" si="30"/>
        <v>0</v>
      </c>
    </row>
    <row r="19" spans="1:145" x14ac:dyDescent="0.2">
      <c r="A19" s="141" t="s">
        <v>58</v>
      </c>
      <c r="B19" s="142"/>
      <c r="C19" s="67"/>
      <c r="D19" s="67"/>
      <c r="E19" s="67"/>
      <c r="F19" s="67"/>
      <c r="G19" s="67"/>
      <c r="H19" s="67"/>
      <c r="I19" s="67"/>
      <c r="J19" s="68">
        <f t="shared" si="9"/>
        <v>0</v>
      </c>
      <c r="K19" s="67"/>
      <c r="L19" s="67"/>
      <c r="M19" s="67"/>
      <c r="N19" s="67"/>
      <c r="O19" s="67"/>
      <c r="P19" s="67"/>
      <c r="Q19" s="67"/>
      <c r="R19" s="68">
        <f t="shared" si="10"/>
        <v>0</v>
      </c>
      <c r="S19" s="67"/>
      <c r="T19" s="67"/>
      <c r="U19" s="67"/>
      <c r="V19" s="67"/>
      <c r="W19" s="67"/>
      <c r="X19" s="67"/>
      <c r="Y19" s="67"/>
      <c r="Z19" s="68">
        <f t="shared" si="11"/>
        <v>0</v>
      </c>
      <c r="AA19" s="67"/>
      <c r="AB19" s="67"/>
      <c r="AC19" s="67"/>
      <c r="AD19" s="67"/>
      <c r="AE19" s="67"/>
      <c r="AF19" s="67"/>
      <c r="AG19" s="67"/>
      <c r="AH19" s="68">
        <f t="shared" si="12"/>
        <v>0</v>
      </c>
      <c r="AI19" s="67"/>
      <c r="AJ19" s="67"/>
      <c r="AK19" s="67"/>
      <c r="AL19" s="67"/>
      <c r="AM19" s="67"/>
      <c r="AN19" s="67"/>
      <c r="AO19" s="67"/>
      <c r="AP19" s="68">
        <f t="shared" si="13"/>
        <v>0</v>
      </c>
      <c r="AQ19" s="67"/>
      <c r="AR19" s="67"/>
      <c r="AS19" s="67"/>
      <c r="AT19" s="67"/>
      <c r="AU19" s="67"/>
      <c r="AV19" s="67"/>
      <c r="AW19" s="67"/>
      <c r="AX19" s="68">
        <f t="shared" si="14"/>
        <v>0</v>
      </c>
      <c r="AY19" s="67"/>
      <c r="AZ19" s="67"/>
      <c r="BA19" s="67"/>
      <c r="BB19" s="67"/>
      <c r="BC19" s="67"/>
      <c r="BD19" s="67"/>
      <c r="BE19" s="67"/>
      <c r="BF19" s="68">
        <f t="shared" si="15"/>
        <v>0</v>
      </c>
      <c r="BG19" s="67"/>
      <c r="BH19" s="67"/>
      <c r="BI19" s="67"/>
      <c r="BJ19" s="67"/>
      <c r="BK19" s="67"/>
      <c r="BL19" s="67"/>
      <c r="BM19" s="67"/>
      <c r="BN19" s="68">
        <f t="shared" si="16"/>
        <v>0</v>
      </c>
      <c r="BO19" s="67"/>
      <c r="BP19" s="67"/>
      <c r="BQ19" s="67"/>
      <c r="BR19" s="67"/>
      <c r="BS19" s="67"/>
      <c r="BT19" s="67"/>
      <c r="BU19" s="67"/>
      <c r="BV19" s="68">
        <f t="shared" si="17"/>
        <v>0</v>
      </c>
      <c r="BW19" s="67"/>
      <c r="BX19" s="67"/>
      <c r="BY19" s="67"/>
      <c r="BZ19" s="67"/>
      <c r="CA19" s="67"/>
      <c r="CB19" s="67"/>
      <c r="CC19" s="67"/>
      <c r="CD19" s="49">
        <f t="shared" si="18"/>
        <v>0</v>
      </c>
      <c r="CE19" s="67"/>
      <c r="CF19" s="67"/>
      <c r="CG19" s="67"/>
      <c r="CH19" s="67"/>
      <c r="CI19" s="67"/>
      <c r="CJ19" s="67"/>
      <c r="CK19" s="67"/>
      <c r="CL19" s="68">
        <f t="shared" si="19"/>
        <v>0</v>
      </c>
      <c r="CM19" s="67"/>
      <c r="CN19" s="67"/>
      <c r="CO19" s="67"/>
      <c r="CP19" s="67"/>
      <c r="CQ19" s="67"/>
      <c r="CR19" s="67"/>
      <c r="CS19" s="67"/>
      <c r="CT19" s="68">
        <f t="shared" si="20"/>
        <v>0</v>
      </c>
      <c r="CU19" s="67"/>
      <c r="CV19" s="67"/>
      <c r="CW19" s="67"/>
      <c r="CX19" s="67"/>
      <c r="CY19" s="67"/>
      <c r="CZ19" s="67"/>
      <c r="DA19" s="67"/>
      <c r="DB19" s="68">
        <f t="shared" si="21"/>
        <v>0</v>
      </c>
      <c r="DC19" s="67"/>
      <c r="DD19" s="67"/>
      <c r="DE19" s="67"/>
      <c r="DF19" s="67"/>
      <c r="DG19" s="67"/>
      <c r="DH19" s="67"/>
      <c r="DI19" s="67"/>
      <c r="DJ19" s="68">
        <f t="shared" si="22"/>
        <v>0</v>
      </c>
      <c r="DK19" s="67"/>
      <c r="DL19" s="67"/>
      <c r="DM19" s="67"/>
      <c r="DN19" s="67"/>
      <c r="DO19" s="67"/>
      <c r="DP19" s="67"/>
      <c r="DQ19" s="67"/>
      <c r="DR19" s="68">
        <f t="shared" si="23"/>
        <v>0</v>
      </c>
      <c r="DS19" s="67"/>
      <c r="DT19" s="67"/>
      <c r="DU19" s="67"/>
      <c r="DV19" s="67"/>
      <c r="DW19" s="67"/>
      <c r="DX19" s="67"/>
      <c r="DY19" s="67"/>
      <c r="DZ19" s="68">
        <f t="shared" si="24"/>
        <v>0</v>
      </c>
      <c r="EA19" s="67"/>
      <c r="EB19" s="67"/>
      <c r="EC19" s="67"/>
      <c r="ED19" s="67"/>
      <c r="EE19" s="67"/>
      <c r="EF19" s="67"/>
      <c r="EG19" s="67"/>
      <c r="EH19" s="69">
        <f t="shared" si="25"/>
        <v>0</v>
      </c>
      <c r="EI19" s="49"/>
      <c r="EJ19" s="73">
        <f t="shared" si="28"/>
        <v>0</v>
      </c>
      <c r="EK19">
        <f t="shared" si="26"/>
        <v>119</v>
      </c>
      <c r="EL19"/>
      <c r="EM19" s="74">
        <f t="shared" si="29"/>
        <v>119</v>
      </c>
      <c r="EO19" s="75">
        <f t="shared" si="30"/>
        <v>0</v>
      </c>
    </row>
    <row r="20" spans="1:145" x14ac:dyDescent="0.2">
      <c r="A20" s="141" t="s">
        <v>47</v>
      </c>
      <c r="B20" s="142"/>
      <c r="C20" s="67"/>
      <c r="D20" s="67"/>
      <c r="E20" s="67"/>
      <c r="F20" s="67"/>
      <c r="G20" s="67"/>
      <c r="H20" s="67"/>
      <c r="I20" s="67"/>
      <c r="J20" s="68">
        <f t="shared" si="9"/>
        <v>0</v>
      </c>
      <c r="K20" s="67"/>
      <c r="L20" s="67"/>
      <c r="M20" s="67"/>
      <c r="N20" s="67"/>
      <c r="O20" s="67"/>
      <c r="P20" s="67"/>
      <c r="Q20" s="67"/>
      <c r="R20" s="68">
        <f t="shared" si="10"/>
        <v>0</v>
      </c>
      <c r="S20" s="67"/>
      <c r="T20" s="67"/>
      <c r="U20" s="67"/>
      <c r="V20" s="67"/>
      <c r="W20" s="67"/>
      <c r="X20" s="67"/>
      <c r="Y20" s="67"/>
      <c r="Z20" s="68">
        <f t="shared" si="11"/>
        <v>0</v>
      </c>
      <c r="AA20" s="67"/>
      <c r="AB20" s="67"/>
      <c r="AC20" s="67"/>
      <c r="AD20" s="67"/>
      <c r="AE20" s="67"/>
      <c r="AF20" s="67"/>
      <c r="AG20" s="67"/>
      <c r="AH20" s="68">
        <f t="shared" si="12"/>
        <v>0</v>
      </c>
      <c r="AI20" s="67"/>
      <c r="AJ20" s="67"/>
      <c r="AK20" s="67"/>
      <c r="AL20" s="67"/>
      <c r="AM20" s="67"/>
      <c r="AN20" s="67"/>
      <c r="AO20" s="67"/>
      <c r="AP20" s="68">
        <f t="shared" si="13"/>
        <v>0</v>
      </c>
      <c r="AQ20" s="67"/>
      <c r="AR20" s="67"/>
      <c r="AS20" s="67"/>
      <c r="AT20" s="67"/>
      <c r="AU20" s="67"/>
      <c r="AV20" s="67"/>
      <c r="AW20" s="67"/>
      <c r="AX20" s="68">
        <f t="shared" si="14"/>
        <v>0</v>
      </c>
      <c r="AY20" s="67"/>
      <c r="AZ20" s="67"/>
      <c r="BA20" s="67"/>
      <c r="BB20" s="67"/>
      <c r="BC20" s="67"/>
      <c r="BD20" s="67"/>
      <c r="BE20" s="67"/>
      <c r="BF20" s="68">
        <f t="shared" si="15"/>
        <v>0</v>
      </c>
      <c r="BG20" s="67"/>
      <c r="BH20" s="67"/>
      <c r="BI20" s="67"/>
      <c r="BJ20" s="67"/>
      <c r="BK20" s="67"/>
      <c r="BL20" s="67"/>
      <c r="BM20" s="67"/>
      <c r="BN20" s="68">
        <f t="shared" si="16"/>
        <v>0</v>
      </c>
      <c r="BO20" s="67"/>
      <c r="BP20" s="67"/>
      <c r="BQ20" s="67"/>
      <c r="BR20" s="67"/>
      <c r="BS20" s="67"/>
      <c r="BT20" s="67"/>
      <c r="BU20" s="67"/>
      <c r="BV20" s="68">
        <f t="shared" si="17"/>
        <v>0</v>
      </c>
      <c r="BW20" s="67"/>
      <c r="BX20" s="67"/>
      <c r="BY20" s="67"/>
      <c r="BZ20" s="67"/>
      <c r="CA20" s="67"/>
      <c r="CB20" s="67"/>
      <c r="CC20" s="67"/>
      <c r="CD20" s="49">
        <f t="shared" si="18"/>
        <v>0</v>
      </c>
      <c r="CE20" s="67"/>
      <c r="CF20" s="67"/>
      <c r="CG20" s="67"/>
      <c r="CH20" s="67"/>
      <c r="CI20" s="67"/>
      <c r="CJ20" s="67"/>
      <c r="CK20" s="67"/>
      <c r="CL20" s="68">
        <f t="shared" si="19"/>
        <v>0</v>
      </c>
      <c r="CM20" s="67"/>
      <c r="CN20" s="67"/>
      <c r="CO20" s="67"/>
      <c r="CP20" s="67"/>
      <c r="CQ20" s="67"/>
      <c r="CR20" s="67"/>
      <c r="CS20" s="67"/>
      <c r="CT20" s="68">
        <f t="shared" si="20"/>
        <v>0</v>
      </c>
      <c r="CU20" s="67"/>
      <c r="CV20" s="67"/>
      <c r="CW20" s="67"/>
      <c r="CX20" s="67"/>
      <c r="CY20" s="67"/>
      <c r="CZ20" s="67"/>
      <c r="DA20" s="67"/>
      <c r="DB20" s="68">
        <f t="shared" si="21"/>
        <v>0</v>
      </c>
      <c r="DC20" s="67"/>
      <c r="DD20" s="67"/>
      <c r="DE20" s="67"/>
      <c r="DF20" s="67"/>
      <c r="DG20" s="67"/>
      <c r="DH20" s="67"/>
      <c r="DI20" s="67"/>
      <c r="DJ20" s="68">
        <f t="shared" si="22"/>
        <v>0</v>
      </c>
      <c r="DK20" s="67"/>
      <c r="DL20" s="67"/>
      <c r="DM20" s="67"/>
      <c r="DN20" s="67"/>
      <c r="DO20" s="67"/>
      <c r="DP20" s="67"/>
      <c r="DQ20" s="67"/>
      <c r="DR20" s="68">
        <f t="shared" si="23"/>
        <v>0</v>
      </c>
      <c r="DS20" s="67"/>
      <c r="DT20" s="67"/>
      <c r="DU20" s="67"/>
      <c r="DV20" s="67"/>
      <c r="DW20" s="67"/>
      <c r="DX20" s="67"/>
      <c r="DY20" s="67"/>
      <c r="DZ20" s="68">
        <f t="shared" si="24"/>
        <v>0</v>
      </c>
      <c r="EA20" s="67"/>
      <c r="EB20" s="67"/>
      <c r="EC20" s="67"/>
      <c r="ED20" s="67"/>
      <c r="EE20" s="67"/>
      <c r="EF20" s="67"/>
      <c r="EG20" s="67"/>
      <c r="EH20" s="69">
        <f t="shared" si="25"/>
        <v>0</v>
      </c>
      <c r="EI20" s="49"/>
      <c r="EJ20" s="73">
        <f t="shared" si="28"/>
        <v>0</v>
      </c>
      <c r="EK20">
        <f t="shared" si="26"/>
        <v>119</v>
      </c>
      <c r="EL20"/>
      <c r="EM20" s="74">
        <f t="shared" si="29"/>
        <v>119</v>
      </c>
      <c r="EO20" s="75">
        <f t="shared" si="30"/>
        <v>0</v>
      </c>
    </row>
    <row r="21" spans="1:145" x14ac:dyDescent="0.2">
      <c r="A21" s="141" t="s">
        <v>47</v>
      </c>
      <c r="B21" s="142"/>
      <c r="C21" s="67"/>
      <c r="D21" s="67"/>
      <c r="E21" s="67"/>
      <c r="F21" s="67"/>
      <c r="G21" s="67"/>
      <c r="H21" s="67"/>
      <c r="I21" s="67"/>
      <c r="J21" s="68">
        <f t="shared" si="9"/>
        <v>0</v>
      </c>
      <c r="K21" s="67"/>
      <c r="L21" s="67"/>
      <c r="M21" s="67"/>
      <c r="N21" s="67"/>
      <c r="O21" s="67"/>
      <c r="P21" s="67"/>
      <c r="Q21" s="67"/>
      <c r="R21" s="68">
        <f t="shared" si="10"/>
        <v>0</v>
      </c>
      <c r="S21" s="67"/>
      <c r="T21" s="67"/>
      <c r="U21" s="67"/>
      <c r="V21" s="67"/>
      <c r="W21" s="67"/>
      <c r="X21" s="67"/>
      <c r="Y21" s="67"/>
      <c r="Z21" s="68">
        <f t="shared" si="11"/>
        <v>0</v>
      </c>
      <c r="AA21" s="67"/>
      <c r="AB21" s="67"/>
      <c r="AC21" s="67"/>
      <c r="AD21" s="67"/>
      <c r="AE21" s="67"/>
      <c r="AF21" s="67"/>
      <c r="AG21" s="67"/>
      <c r="AH21" s="68">
        <f t="shared" si="12"/>
        <v>0</v>
      </c>
      <c r="AI21" s="67"/>
      <c r="AJ21" s="67"/>
      <c r="AK21" s="67"/>
      <c r="AL21" s="67"/>
      <c r="AM21" s="67"/>
      <c r="AN21" s="67"/>
      <c r="AO21" s="67"/>
      <c r="AP21" s="68">
        <f t="shared" si="13"/>
        <v>0</v>
      </c>
      <c r="AQ21" s="67"/>
      <c r="AR21" s="67"/>
      <c r="AS21" s="67"/>
      <c r="AT21" s="67"/>
      <c r="AU21" s="67"/>
      <c r="AV21" s="67"/>
      <c r="AW21" s="67"/>
      <c r="AX21" s="68">
        <f t="shared" si="14"/>
        <v>0</v>
      </c>
      <c r="AY21" s="67"/>
      <c r="AZ21" s="67"/>
      <c r="BA21" s="67"/>
      <c r="BB21" s="67"/>
      <c r="BC21" s="67"/>
      <c r="BD21" s="67"/>
      <c r="BE21" s="67"/>
      <c r="BF21" s="68">
        <f t="shared" si="15"/>
        <v>0</v>
      </c>
      <c r="BG21" s="67"/>
      <c r="BH21" s="67"/>
      <c r="BI21" s="67"/>
      <c r="BJ21" s="67"/>
      <c r="BK21" s="67"/>
      <c r="BL21" s="67"/>
      <c r="BM21" s="67"/>
      <c r="BN21" s="68">
        <f t="shared" si="16"/>
        <v>0</v>
      </c>
      <c r="BO21" s="67"/>
      <c r="BP21" s="67"/>
      <c r="BQ21" s="67"/>
      <c r="BR21" s="67"/>
      <c r="BS21" s="67"/>
      <c r="BT21" s="67"/>
      <c r="BU21" s="67"/>
      <c r="BV21" s="68">
        <f t="shared" si="17"/>
        <v>0</v>
      </c>
      <c r="BW21" s="67"/>
      <c r="BX21" s="67"/>
      <c r="BY21" s="67"/>
      <c r="BZ21" s="67"/>
      <c r="CA21" s="67"/>
      <c r="CB21" s="67"/>
      <c r="CC21" s="67"/>
      <c r="CD21" s="49">
        <f t="shared" si="18"/>
        <v>0</v>
      </c>
      <c r="CE21" s="67"/>
      <c r="CF21" s="67"/>
      <c r="CG21" s="67"/>
      <c r="CH21" s="67"/>
      <c r="CI21" s="67"/>
      <c r="CJ21" s="67"/>
      <c r="CK21" s="67"/>
      <c r="CL21" s="68">
        <f t="shared" si="19"/>
        <v>0</v>
      </c>
      <c r="CM21" s="67"/>
      <c r="CN21" s="67"/>
      <c r="CO21" s="67"/>
      <c r="CP21" s="67"/>
      <c r="CQ21" s="67"/>
      <c r="CR21" s="67"/>
      <c r="CS21" s="67"/>
      <c r="CT21" s="68">
        <f t="shared" si="20"/>
        <v>0</v>
      </c>
      <c r="CU21" s="67"/>
      <c r="CV21" s="67"/>
      <c r="CW21" s="67"/>
      <c r="CX21" s="67"/>
      <c r="CY21" s="67"/>
      <c r="CZ21" s="67"/>
      <c r="DA21" s="67"/>
      <c r="DB21" s="68">
        <f t="shared" si="21"/>
        <v>0</v>
      </c>
      <c r="DC21" s="67"/>
      <c r="DD21" s="67"/>
      <c r="DE21" s="67"/>
      <c r="DF21" s="67"/>
      <c r="DG21" s="67"/>
      <c r="DH21" s="67"/>
      <c r="DI21" s="67"/>
      <c r="DJ21" s="68">
        <f t="shared" si="22"/>
        <v>0</v>
      </c>
      <c r="DK21" s="67"/>
      <c r="DL21" s="67"/>
      <c r="DM21" s="67"/>
      <c r="DN21" s="67"/>
      <c r="DO21" s="67"/>
      <c r="DP21" s="67"/>
      <c r="DQ21" s="67"/>
      <c r="DR21" s="68">
        <f t="shared" si="23"/>
        <v>0</v>
      </c>
      <c r="DS21" s="67"/>
      <c r="DT21" s="67"/>
      <c r="DU21" s="67"/>
      <c r="DV21" s="67"/>
      <c r="DW21" s="67"/>
      <c r="DX21" s="67"/>
      <c r="DY21" s="67"/>
      <c r="DZ21" s="68">
        <f t="shared" si="24"/>
        <v>0</v>
      </c>
      <c r="EA21" s="67"/>
      <c r="EB21" s="67"/>
      <c r="EC21" s="67"/>
      <c r="ED21" s="67"/>
      <c r="EE21" s="67"/>
      <c r="EF21" s="67"/>
      <c r="EG21" s="67"/>
      <c r="EH21" s="69">
        <f t="shared" si="25"/>
        <v>0</v>
      </c>
      <c r="EI21" s="49"/>
      <c r="EJ21" s="73">
        <f t="shared" si="28"/>
        <v>0</v>
      </c>
      <c r="EK21">
        <f t="shared" si="26"/>
        <v>119</v>
      </c>
      <c r="EL21"/>
      <c r="EM21" s="74">
        <f t="shared" si="29"/>
        <v>119</v>
      </c>
      <c r="EO21" s="75">
        <f t="shared" si="30"/>
        <v>0</v>
      </c>
    </row>
    <row r="22" spans="1:145" ht="29" customHeight="1" x14ac:dyDescent="0.2">
      <c r="A22" s="139" t="s">
        <v>57</v>
      </c>
      <c r="B22" s="140"/>
      <c r="C22" s="67"/>
      <c r="D22" s="67"/>
      <c r="E22" s="67"/>
      <c r="F22" s="67"/>
      <c r="G22" s="67"/>
      <c r="H22" s="67"/>
      <c r="I22" s="67"/>
      <c r="J22" s="68">
        <f t="shared" si="9"/>
        <v>0</v>
      </c>
      <c r="K22" s="67"/>
      <c r="L22" s="67"/>
      <c r="M22" s="67"/>
      <c r="N22" s="67"/>
      <c r="O22" s="67"/>
      <c r="P22" s="67"/>
      <c r="Q22" s="67"/>
      <c r="R22" s="68">
        <f t="shared" si="10"/>
        <v>0</v>
      </c>
      <c r="S22" s="67"/>
      <c r="T22" s="67"/>
      <c r="U22" s="67"/>
      <c r="V22" s="67"/>
      <c r="W22" s="67"/>
      <c r="X22" s="67"/>
      <c r="Y22" s="67"/>
      <c r="Z22" s="68">
        <f t="shared" si="11"/>
        <v>0</v>
      </c>
      <c r="AA22" s="67"/>
      <c r="AB22" s="67"/>
      <c r="AC22" s="67"/>
      <c r="AD22" s="67"/>
      <c r="AE22" s="67"/>
      <c r="AF22" s="67"/>
      <c r="AG22" s="67"/>
      <c r="AH22" s="68">
        <f t="shared" si="12"/>
        <v>0</v>
      </c>
      <c r="AI22" s="67"/>
      <c r="AJ22" s="67"/>
      <c r="AK22" s="67"/>
      <c r="AL22" s="67"/>
      <c r="AM22" s="67"/>
      <c r="AN22" s="67"/>
      <c r="AO22" s="67"/>
      <c r="AP22" s="68">
        <f t="shared" si="13"/>
        <v>0</v>
      </c>
      <c r="AQ22" s="67"/>
      <c r="AR22" s="67"/>
      <c r="AS22" s="67"/>
      <c r="AT22" s="67"/>
      <c r="AU22" s="67"/>
      <c r="AV22" s="67"/>
      <c r="AW22" s="67"/>
      <c r="AX22" s="68">
        <f t="shared" si="14"/>
        <v>0</v>
      </c>
      <c r="AY22" s="67"/>
      <c r="AZ22" s="67"/>
      <c r="BA22" s="67"/>
      <c r="BB22" s="67"/>
      <c r="BC22" s="67"/>
      <c r="BD22" s="67"/>
      <c r="BE22" s="67"/>
      <c r="BF22" s="68">
        <f t="shared" si="15"/>
        <v>0</v>
      </c>
      <c r="BG22" s="67"/>
      <c r="BH22" s="67"/>
      <c r="BI22" s="67"/>
      <c r="BJ22" s="67"/>
      <c r="BK22" s="67"/>
      <c r="BL22" s="67"/>
      <c r="BM22" s="67"/>
      <c r="BN22" s="68">
        <f t="shared" si="16"/>
        <v>0</v>
      </c>
      <c r="BO22" s="67"/>
      <c r="BP22" s="67"/>
      <c r="BQ22" s="67"/>
      <c r="BR22" s="67"/>
      <c r="BS22" s="67"/>
      <c r="BT22" s="67"/>
      <c r="BU22" s="67"/>
      <c r="BV22" s="68">
        <f t="shared" si="17"/>
        <v>0</v>
      </c>
      <c r="BW22" s="67"/>
      <c r="BX22" s="67"/>
      <c r="BY22" s="67"/>
      <c r="BZ22" s="67"/>
      <c r="CA22" s="67"/>
      <c r="CB22" s="67"/>
      <c r="CC22" s="67"/>
      <c r="CD22" s="49">
        <f t="shared" si="18"/>
        <v>0</v>
      </c>
      <c r="CE22" s="67"/>
      <c r="CF22" s="67"/>
      <c r="CG22" s="67"/>
      <c r="CH22" s="67"/>
      <c r="CI22" s="67"/>
      <c r="CJ22" s="67"/>
      <c r="CK22" s="67"/>
      <c r="CL22" s="68">
        <f t="shared" si="19"/>
        <v>0</v>
      </c>
      <c r="CM22" s="67"/>
      <c r="CN22" s="67"/>
      <c r="CO22" s="67"/>
      <c r="CP22" s="67"/>
      <c r="CQ22" s="67"/>
      <c r="CR22" s="67"/>
      <c r="CS22" s="67"/>
      <c r="CT22" s="68">
        <f t="shared" si="20"/>
        <v>0</v>
      </c>
      <c r="CU22" s="67"/>
      <c r="CV22" s="67"/>
      <c r="CW22" s="67"/>
      <c r="CX22" s="67"/>
      <c r="CY22" s="67"/>
      <c r="CZ22" s="67"/>
      <c r="DA22" s="67"/>
      <c r="DB22" s="68">
        <f t="shared" si="21"/>
        <v>0</v>
      </c>
      <c r="DC22" s="67"/>
      <c r="DD22" s="67"/>
      <c r="DE22" s="67"/>
      <c r="DF22" s="67"/>
      <c r="DG22" s="67"/>
      <c r="DH22" s="67"/>
      <c r="DI22" s="67"/>
      <c r="DJ22" s="68">
        <f t="shared" si="22"/>
        <v>0</v>
      </c>
      <c r="DK22" s="67"/>
      <c r="DL22" s="67"/>
      <c r="DM22" s="67"/>
      <c r="DN22" s="67"/>
      <c r="DO22" s="67"/>
      <c r="DP22" s="67"/>
      <c r="DQ22" s="67"/>
      <c r="DR22" s="68">
        <f t="shared" si="23"/>
        <v>0</v>
      </c>
      <c r="DS22" s="67"/>
      <c r="DT22" s="67"/>
      <c r="DU22" s="67"/>
      <c r="DV22" s="67"/>
      <c r="DW22" s="67"/>
      <c r="DX22" s="67"/>
      <c r="DY22" s="67"/>
      <c r="DZ22" s="68">
        <f t="shared" si="24"/>
        <v>0</v>
      </c>
      <c r="EA22" s="67"/>
      <c r="EB22" s="67"/>
      <c r="EC22" s="67"/>
      <c r="ED22" s="67"/>
      <c r="EE22" s="67"/>
      <c r="EF22" s="67"/>
      <c r="EG22" s="67"/>
      <c r="EH22" s="69">
        <f t="shared" si="25"/>
        <v>0</v>
      </c>
      <c r="EI22" s="49"/>
      <c r="EJ22" s="73">
        <f t="shared" si="28"/>
        <v>0</v>
      </c>
      <c r="EK22">
        <f t="shared" si="26"/>
        <v>119</v>
      </c>
      <c r="EL22"/>
      <c r="EM22" s="74">
        <f t="shared" si="29"/>
        <v>119</v>
      </c>
      <c r="EO22" s="75">
        <f t="shared" si="30"/>
        <v>0</v>
      </c>
    </row>
    <row r="23" spans="1:145" x14ac:dyDescent="0.2">
      <c r="A23" s="158" t="s">
        <v>62</v>
      </c>
      <c r="B23" s="159"/>
      <c r="C23" s="67"/>
      <c r="D23" s="67"/>
      <c r="E23" s="67"/>
      <c r="F23" s="67"/>
      <c r="G23" s="67"/>
      <c r="H23" s="67"/>
      <c r="I23" s="67"/>
      <c r="J23" s="68">
        <f t="shared" si="9"/>
        <v>0</v>
      </c>
      <c r="K23" s="67"/>
      <c r="L23" s="67"/>
      <c r="M23" s="67"/>
      <c r="N23" s="67"/>
      <c r="O23" s="67"/>
      <c r="P23" s="67"/>
      <c r="Q23" s="67"/>
      <c r="R23" s="68">
        <f t="shared" si="10"/>
        <v>0</v>
      </c>
      <c r="S23" s="67"/>
      <c r="T23" s="67"/>
      <c r="U23" s="67"/>
      <c r="V23" s="67"/>
      <c r="W23" s="67"/>
      <c r="X23" s="67"/>
      <c r="Y23" s="67"/>
      <c r="Z23" s="68">
        <f t="shared" si="11"/>
        <v>0</v>
      </c>
      <c r="AA23" s="67"/>
      <c r="AB23" s="67"/>
      <c r="AC23" s="67"/>
      <c r="AD23" s="67"/>
      <c r="AE23" s="67"/>
      <c r="AF23" s="67"/>
      <c r="AG23" s="67"/>
      <c r="AH23" s="68">
        <f t="shared" si="12"/>
        <v>0</v>
      </c>
      <c r="AI23" s="67"/>
      <c r="AJ23" s="67"/>
      <c r="AK23" s="67"/>
      <c r="AL23" s="67"/>
      <c r="AM23" s="67"/>
      <c r="AN23" s="67"/>
      <c r="AO23" s="67"/>
      <c r="AP23" s="68">
        <f t="shared" si="13"/>
        <v>0</v>
      </c>
      <c r="AQ23" s="67"/>
      <c r="AR23" s="67"/>
      <c r="AS23" s="67"/>
      <c r="AT23" s="67"/>
      <c r="AU23" s="67"/>
      <c r="AV23" s="67"/>
      <c r="AW23" s="67"/>
      <c r="AX23" s="68">
        <f t="shared" si="14"/>
        <v>0</v>
      </c>
      <c r="AY23" s="67"/>
      <c r="AZ23" s="67"/>
      <c r="BA23" s="67"/>
      <c r="BB23" s="67"/>
      <c r="BC23" s="67"/>
      <c r="BD23" s="67"/>
      <c r="BE23" s="67"/>
      <c r="BF23" s="68">
        <f t="shared" si="15"/>
        <v>0</v>
      </c>
      <c r="BG23" s="67"/>
      <c r="BH23" s="67"/>
      <c r="BI23" s="67"/>
      <c r="BJ23" s="67"/>
      <c r="BK23" s="67"/>
      <c r="BL23" s="67"/>
      <c r="BM23" s="67"/>
      <c r="BN23" s="68">
        <f t="shared" si="16"/>
        <v>0</v>
      </c>
      <c r="BO23" s="67"/>
      <c r="BP23" s="67"/>
      <c r="BQ23" s="67"/>
      <c r="BR23" s="67"/>
      <c r="BS23" s="67"/>
      <c r="BT23" s="67"/>
      <c r="BU23" s="67"/>
      <c r="BV23" s="68">
        <f t="shared" si="17"/>
        <v>0</v>
      </c>
      <c r="BW23" s="67"/>
      <c r="BX23" s="67"/>
      <c r="BY23" s="67"/>
      <c r="BZ23" s="67"/>
      <c r="CA23" s="67"/>
      <c r="CB23" s="67"/>
      <c r="CC23" s="67"/>
      <c r="CD23" s="49">
        <f t="shared" si="18"/>
        <v>0</v>
      </c>
      <c r="CE23" s="67"/>
      <c r="CF23" s="67"/>
      <c r="CG23" s="67"/>
      <c r="CH23" s="67"/>
      <c r="CI23" s="67"/>
      <c r="CJ23" s="67"/>
      <c r="CK23" s="67"/>
      <c r="CL23" s="68">
        <f t="shared" si="19"/>
        <v>0</v>
      </c>
      <c r="CM23" s="67"/>
      <c r="CN23" s="67"/>
      <c r="CO23" s="67"/>
      <c r="CP23" s="67"/>
      <c r="CQ23" s="67"/>
      <c r="CR23" s="67"/>
      <c r="CS23" s="67"/>
      <c r="CT23" s="68">
        <f t="shared" si="20"/>
        <v>0</v>
      </c>
      <c r="CU23" s="67"/>
      <c r="CV23" s="67"/>
      <c r="CW23" s="67"/>
      <c r="CX23" s="67"/>
      <c r="CY23" s="67"/>
      <c r="CZ23" s="67"/>
      <c r="DA23" s="67"/>
      <c r="DB23" s="68">
        <f t="shared" si="21"/>
        <v>0</v>
      </c>
      <c r="DC23" s="67"/>
      <c r="DD23" s="67"/>
      <c r="DE23" s="67"/>
      <c r="DF23" s="67"/>
      <c r="DG23" s="67"/>
      <c r="DH23" s="67"/>
      <c r="DI23" s="67"/>
      <c r="DJ23" s="68">
        <f t="shared" si="22"/>
        <v>0</v>
      </c>
      <c r="DK23" s="67"/>
      <c r="DL23" s="67"/>
      <c r="DM23" s="67"/>
      <c r="DN23" s="67"/>
      <c r="DO23" s="67"/>
      <c r="DP23" s="67"/>
      <c r="DQ23" s="67"/>
      <c r="DR23" s="68">
        <f t="shared" si="23"/>
        <v>0</v>
      </c>
      <c r="DS23" s="67"/>
      <c r="DT23" s="67"/>
      <c r="DU23" s="67"/>
      <c r="DV23" s="67"/>
      <c r="DW23" s="67"/>
      <c r="DX23" s="67"/>
      <c r="DY23" s="67"/>
      <c r="DZ23" s="68">
        <f t="shared" si="24"/>
        <v>0</v>
      </c>
      <c r="EA23" s="67"/>
      <c r="EB23" s="67"/>
      <c r="EC23" s="67"/>
      <c r="ED23" s="67"/>
      <c r="EE23" s="67"/>
      <c r="EF23" s="67"/>
      <c r="EG23" s="67"/>
      <c r="EH23" s="69">
        <f t="shared" si="25"/>
        <v>0</v>
      </c>
      <c r="EI23" s="49"/>
      <c r="EJ23" s="73">
        <f t="shared" si="28"/>
        <v>0</v>
      </c>
      <c r="EK23">
        <f t="shared" si="26"/>
        <v>119</v>
      </c>
      <c r="EL23"/>
      <c r="EM23" s="74">
        <f t="shared" si="29"/>
        <v>119</v>
      </c>
      <c r="EO23" s="75">
        <f t="shared" si="30"/>
        <v>0</v>
      </c>
    </row>
    <row r="24" spans="1:145" x14ac:dyDescent="0.2">
      <c r="A24" s="141" t="s">
        <v>51</v>
      </c>
      <c r="B24" s="142"/>
      <c r="C24" s="67"/>
      <c r="D24" s="67"/>
      <c r="E24" s="67"/>
      <c r="F24" s="67"/>
      <c r="G24" s="67"/>
      <c r="H24" s="67"/>
      <c r="I24" s="67"/>
      <c r="J24" s="68">
        <f t="shared" si="9"/>
        <v>0</v>
      </c>
      <c r="K24" s="67"/>
      <c r="L24" s="67"/>
      <c r="M24" s="67"/>
      <c r="N24" s="67"/>
      <c r="O24" s="67"/>
      <c r="P24" s="67"/>
      <c r="Q24" s="67"/>
      <c r="R24" s="68">
        <f t="shared" si="10"/>
        <v>0</v>
      </c>
      <c r="S24" s="67"/>
      <c r="T24" s="67"/>
      <c r="U24" s="67"/>
      <c r="V24" s="67"/>
      <c r="W24" s="67"/>
      <c r="X24" s="67"/>
      <c r="Y24" s="67"/>
      <c r="Z24" s="68">
        <f t="shared" si="11"/>
        <v>0</v>
      </c>
      <c r="AA24" s="67"/>
      <c r="AB24" s="67"/>
      <c r="AC24" s="67"/>
      <c r="AD24" s="67"/>
      <c r="AE24" s="67"/>
      <c r="AF24" s="67"/>
      <c r="AG24" s="67"/>
      <c r="AH24" s="68">
        <f t="shared" si="12"/>
        <v>0</v>
      </c>
      <c r="AI24" s="67"/>
      <c r="AJ24" s="67"/>
      <c r="AK24" s="67"/>
      <c r="AL24" s="67"/>
      <c r="AM24" s="67"/>
      <c r="AN24" s="67"/>
      <c r="AO24" s="67"/>
      <c r="AP24" s="68">
        <f t="shared" si="13"/>
        <v>0</v>
      </c>
      <c r="AQ24" s="67"/>
      <c r="AR24" s="67"/>
      <c r="AS24" s="67"/>
      <c r="AT24" s="67"/>
      <c r="AU24" s="67"/>
      <c r="AV24" s="67"/>
      <c r="AW24" s="67"/>
      <c r="AX24" s="68">
        <f t="shared" si="14"/>
        <v>0</v>
      </c>
      <c r="AY24" s="67"/>
      <c r="AZ24" s="67"/>
      <c r="BA24" s="67"/>
      <c r="BB24" s="67"/>
      <c r="BC24" s="67"/>
      <c r="BD24" s="67"/>
      <c r="BE24" s="67"/>
      <c r="BF24" s="68">
        <f t="shared" si="15"/>
        <v>0</v>
      </c>
      <c r="BG24" s="67"/>
      <c r="BH24" s="67"/>
      <c r="BI24" s="67"/>
      <c r="BJ24" s="67"/>
      <c r="BK24" s="67"/>
      <c r="BL24" s="67"/>
      <c r="BM24" s="67"/>
      <c r="BN24" s="68">
        <f t="shared" si="16"/>
        <v>0</v>
      </c>
      <c r="BO24" s="67"/>
      <c r="BP24" s="67"/>
      <c r="BQ24" s="67"/>
      <c r="BR24" s="67"/>
      <c r="BS24" s="67"/>
      <c r="BT24" s="67"/>
      <c r="BU24" s="67"/>
      <c r="BV24" s="68">
        <f t="shared" si="17"/>
        <v>0</v>
      </c>
      <c r="BW24" s="67"/>
      <c r="BX24" s="67"/>
      <c r="BY24" s="67"/>
      <c r="BZ24" s="67"/>
      <c r="CA24" s="67"/>
      <c r="CB24" s="67"/>
      <c r="CC24" s="67"/>
      <c r="CD24" s="49">
        <f t="shared" si="18"/>
        <v>0</v>
      </c>
      <c r="CE24" s="67"/>
      <c r="CF24" s="67"/>
      <c r="CG24" s="67"/>
      <c r="CH24" s="67"/>
      <c r="CI24" s="67"/>
      <c r="CJ24" s="67"/>
      <c r="CK24" s="67"/>
      <c r="CL24" s="68">
        <f t="shared" si="19"/>
        <v>0</v>
      </c>
      <c r="CM24" s="67"/>
      <c r="CN24" s="67"/>
      <c r="CO24" s="67"/>
      <c r="CP24" s="67"/>
      <c r="CQ24" s="67"/>
      <c r="CR24" s="67"/>
      <c r="CS24" s="67"/>
      <c r="CT24" s="68">
        <f t="shared" si="20"/>
        <v>0</v>
      </c>
      <c r="CU24" s="67"/>
      <c r="CV24" s="67"/>
      <c r="CW24" s="67"/>
      <c r="CX24" s="67"/>
      <c r="CY24" s="67"/>
      <c r="CZ24" s="67"/>
      <c r="DA24" s="67"/>
      <c r="DB24" s="68">
        <f t="shared" si="21"/>
        <v>0</v>
      </c>
      <c r="DC24" s="67"/>
      <c r="DD24" s="67"/>
      <c r="DE24" s="67"/>
      <c r="DF24" s="67"/>
      <c r="DG24" s="67"/>
      <c r="DH24" s="67"/>
      <c r="DI24" s="67"/>
      <c r="DJ24" s="68">
        <f t="shared" si="22"/>
        <v>0</v>
      </c>
      <c r="DK24" s="67"/>
      <c r="DL24" s="67"/>
      <c r="DM24" s="67"/>
      <c r="DN24" s="67"/>
      <c r="DO24" s="67"/>
      <c r="DP24" s="67"/>
      <c r="DQ24" s="67"/>
      <c r="DR24" s="68">
        <f t="shared" si="23"/>
        <v>0</v>
      </c>
      <c r="DS24" s="67"/>
      <c r="DT24" s="67"/>
      <c r="DU24" s="67"/>
      <c r="DV24" s="67"/>
      <c r="DW24" s="67"/>
      <c r="DX24" s="67"/>
      <c r="DY24" s="67"/>
      <c r="DZ24" s="68">
        <f t="shared" si="24"/>
        <v>0</v>
      </c>
      <c r="EA24" s="67"/>
      <c r="EB24" s="67"/>
      <c r="EC24" s="67"/>
      <c r="ED24" s="67"/>
      <c r="EE24" s="67"/>
      <c r="EF24" s="67"/>
      <c r="EG24" s="67"/>
      <c r="EH24" s="87">
        <f t="shared" si="25"/>
        <v>0</v>
      </c>
      <c r="EI24" s="49"/>
      <c r="EJ24" s="76">
        <f t="shared" si="28"/>
        <v>0</v>
      </c>
      <c r="EK24">
        <f t="shared" si="26"/>
        <v>119</v>
      </c>
      <c r="EL24"/>
      <c r="EM24" s="77">
        <f t="shared" si="29"/>
        <v>119</v>
      </c>
      <c r="EO24" s="78">
        <f t="shared" si="30"/>
        <v>0</v>
      </c>
    </row>
    <row r="25" spans="1:145" ht="15.75" customHeight="1" x14ac:dyDescent="0.2">
      <c r="A25" s="158" t="s">
        <v>65</v>
      </c>
      <c r="B25" s="159"/>
      <c r="J25" s="68">
        <f t="shared" si="9"/>
        <v>0</v>
      </c>
    </row>
    <row r="26" spans="1:145" ht="15.75" customHeight="1" x14ac:dyDescent="0.2">
      <c r="A26" s="158" t="s">
        <v>64</v>
      </c>
      <c r="B26" s="159"/>
      <c r="J26" s="68">
        <f t="shared" si="9"/>
        <v>0</v>
      </c>
    </row>
    <row r="27" spans="1:145" x14ac:dyDescent="0.2">
      <c r="A27" s="141" t="s">
        <v>49</v>
      </c>
      <c r="B27" s="142"/>
      <c r="J27" s="68">
        <f t="shared" si="9"/>
        <v>0</v>
      </c>
    </row>
    <row r="28" spans="1:145" x14ac:dyDescent="0.2">
      <c r="A28" s="141" t="s">
        <v>50</v>
      </c>
      <c r="B28" s="142"/>
      <c r="J28" s="68">
        <f t="shared" si="9"/>
        <v>0</v>
      </c>
    </row>
    <row r="29" spans="1:145" x14ac:dyDescent="0.2">
      <c r="A29" s="143" t="s">
        <v>63</v>
      </c>
      <c r="B29" s="144"/>
      <c r="J29" s="68">
        <f t="shared" si="9"/>
        <v>0</v>
      </c>
    </row>
    <row r="30" spans="1:145" x14ac:dyDescent="0.2">
      <c r="A30" s="141" t="s">
        <v>47</v>
      </c>
      <c r="B30" s="142"/>
      <c r="J30" s="68">
        <f t="shared" si="9"/>
        <v>0</v>
      </c>
    </row>
    <row r="31" spans="1:145" ht="30" customHeight="1" x14ac:dyDescent="0.2">
      <c r="A31" s="139" t="s">
        <v>99</v>
      </c>
      <c r="B31" s="140"/>
    </row>
    <row r="32" spans="1:145" ht="15.75" customHeight="1" x14ac:dyDescent="0.2">
      <c r="A32" s="158" t="s">
        <v>67</v>
      </c>
      <c r="B32" s="159"/>
      <c r="J32" s="68">
        <f t="shared" si="9"/>
        <v>0</v>
      </c>
    </row>
    <row r="33" spans="1:10" x14ac:dyDescent="0.2">
      <c r="A33" s="158" t="s">
        <v>68</v>
      </c>
      <c r="B33" s="159"/>
      <c r="J33" s="68">
        <f t="shared" si="9"/>
        <v>0</v>
      </c>
    </row>
    <row r="34" spans="1:10" ht="15.75" customHeight="1" x14ac:dyDescent="0.2">
      <c r="A34" s="164" t="s">
        <v>69</v>
      </c>
      <c r="B34" s="165"/>
      <c r="J34" s="68">
        <f t="shared" si="9"/>
        <v>0</v>
      </c>
    </row>
    <row r="35" spans="1:10" ht="15.75" customHeight="1" x14ac:dyDescent="0.2">
      <c r="A35" s="143" t="s">
        <v>47</v>
      </c>
      <c r="B35" s="144"/>
      <c r="J35" s="68">
        <f t="shared" si="9"/>
        <v>0</v>
      </c>
    </row>
    <row r="36" spans="1:10" ht="24" customHeight="1" x14ac:dyDescent="0.2">
      <c r="A36" s="139" t="s">
        <v>98</v>
      </c>
      <c r="B36" s="140"/>
    </row>
    <row r="37" spans="1:10" x14ac:dyDescent="0.2">
      <c r="A37" s="158" t="s">
        <v>66</v>
      </c>
      <c r="B37" s="159"/>
      <c r="J37" s="68">
        <f t="shared" si="9"/>
        <v>0</v>
      </c>
    </row>
    <row r="38" spans="1:10" x14ac:dyDescent="0.2">
      <c r="A38" s="160" t="s">
        <v>124</v>
      </c>
      <c r="B38" s="161"/>
      <c r="J38" s="68">
        <f t="shared" ref="J38:J40" si="31">COUNTA(C38:I38)</f>
        <v>0</v>
      </c>
    </row>
    <row r="39" spans="1:10" x14ac:dyDescent="0.2">
      <c r="A39" s="158" t="s">
        <v>75</v>
      </c>
      <c r="B39" s="159"/>
      <c r="J39" s="68">
        <f t="shared" si="31"/>
        <v>0</v>
      </c>
    </row>
    <row r="40" spans="1:10" x14ac:dyDescent="0.2">
      <c r="A40" s="162"/>
      <c r="B40" s="163"/>
      <c r="J40" s="68">
        <f t="shared" si="31"/>
        <v>0</v>
      </c>
    </row>
  </sheetData>
  <mergeCells count="42">
    <mergeCell ref="A38:B38"/>
    <mergeCell ref="A39:B39"/>
    <mergeCell ref="A40:B40"/>
    <mergeCell ref="A27:B27"/>
    <mergeCell ref="A28:B28"/>
    <mergeCell ref="A29:B29"/>
    <mergeCell ref="A35:B35"/>
    <mergeCell ref="A36:B36"/>
    <mergeCell ref="A37:B37"/>
    <mergeCell ref="A30:B30"/>
    <mergeCell ref="A34:B34"/>
    <mergeCell ref="A23:B23"/>
    <mergeCell ref="A25:B25"/>
    <mergeCell ref="A26:B26"/>
    <mergeCell ref="A32:B32"/>
    <mergeCell ref="A33:B33"/>
    <mergeCell ref="A24:B24"/>
    <mergeCell ref="A31:B31"/>
    <mergeCell ref="EO2:EO3"/>
    <mergeCell ref="A4:B4"/>
    <mergeCell ref="A12:B12"/>
    <mergeCell ref="A13:B13"/>
    <mergeCell ref="A10:B10"/>
    <mergeCell ref="C1:C2"/>
    <mergeCell ref="A2:B2"/>
    <mergeCell ref="EJ2:EJ3"/>
    <mergeCell ref="EM2:EM3"/>
    <mergeCell ref="A5:B5"/>
    <mergeCell ref="A6:B6"/>
    <mergeCell ref="A7:B7"/>
    <mergeCell ref="A8:B8"/>
    <mergeCell ref="A9:B9"/>
    <mergeCell ref="A15:B15"/>
    <mergeCell ref="A11:B11"/>
    <mergeCell ref="A14:B14"/>
    <mergeCell ref="A22:B22"/>
    <mergeCell ref="A16:B16"/>
    <mergeCell ref="A17:B17"/>
    <mergeCell ref="A18:B18"/>
    <mergeCell ref="A19:B19"/>
    <mergeCell ref="A20:B20"/>
    <mergeCell ref="A21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8D2F-EAC6-2B4B-B5E2-A0F461773E13}">
  <dimension ref="A1:F358"/>
  <sheetViews>
    <sheetView workbookViewId="0">
      <selection activeCell="C11" sqref="C11"/>
    </sheetView>
  </sheetViews>
  <sheetFormatPr baseColWidth="10" defaultRowHeight="16" x14ac:dyDescent="0.2"/>
  <cols>
    <col min="1" max="1" width="32.83203125" style="92" customWidth="1"/>
    <col min="2" max="2" width="32.33203125" style="92" customWidth="1"/>
    <col min="3" max="3" width="32.5" style="92" customWidth="1"/>
    <col min="4" max="4" width="65.5" style="92" customWidth="1"/>
    <col min="5" max="5" width="32.5" style="92" customWidth="1"/>
    <col min="6" max="6" width="33.5" customWidth="1"/>
  </cols>
  <sheetData>
    <row r="1" spans="1:6" ht="28" customHeight="1" x14ac:dyDescent="0.3">
      <c r="A1" s="101" t="s">
        <v>79</v>
      </c>
      <c r="B1" s="99"/>
      <c r="C1" s="99"/>
      <c r="D1" s="99"/>
      <c r="E1" s="100" t="s">
        <v>90</v>
      </c>
    </row>
    <row r="2" spans="1:6" x14ac:dyDescent="0.2">
      <c r="A2" s="93" t="s">
        <v>76</v>
      </c>
      <c r="B2" s="93" t="s">
        <v>94</v>
      </c>
      <c r="C2" s="93" t="s">
        <v>101</v>
      </c>
      <c r="D2" s="93" t="s">
        <v>102</v>
      </c>
      <c r="E2" s="102"/>
    </row>
    <row r="3" spans="1:6" x14ac:dyDescent="0.2">
      <c r="A3" s="127" t="s">
        <v>107</v>
      </c>
      <c r="B3" s="127" t="s">
        <v>108</v>
      </c>
      <c r="C3" s="127" t="s">
        <v>109</v>
      </c>
      <c r="D3" s="127"/>
      <c r="E3" s="100" t="s">
        <v>79</v>
      </c>
      <c r="F3" s="106">
        <f>IFERROR(COUNTIF(C3:C29, "Y") / COUNTA(C3:C29), 0)</f>
        <v>0.5</v>
      </c>
    </row>
    <row r="4" spans="1:6" x14ac:dyDescent="0.2">
      <c r="A4" s="127" t="s">
        <v>110</v>
      </c>
      <c r="B4" s="127" t="s">
        <v>111</v>
      </c>
      <c r="C4" s="127" t="s">
        <v>112</v>
      </c>
      <c r="D4" s="127" t="s">
        <v>113</v>
      </c>
      <c r="E4" s="100" t="s">
        <v>91</v>
      </c>
      <c r="F4" s="106">
        <f>IFERROR(SUM(COUNTIF(C32:C59, "Y")) / COUNTA(C32:C59), 0)</f>
        <v>0</v>
      </c>
    </row>
    <row r="5" spans="1:6" x14ac:dyDescent="0.2">
      <c r="A5" s="127" t="s">
        <v>114</v>
      </c>
      <c r="B5" s="127" t="s">
        <v>115</v>
      </c>
      <c r="C5" s="127" t="s">
        <v>109</v>
      </c>
      <c r="D5" s="127"/>
      <c r="E5" s="100" t="s">
        <v>81</v>
      </c>
      <c r="F5" s="106">
        <f>IFERROR(SUM(COUNTIF(C62:C89, "Y")) / COUNTA(C62:C89), 0)</f>
        <v>0</v>
      </c>
    </row>
    <row r="6" spans="1:6" x14ac:dyDescent="0.2">
      <c r="A6" s="127" t="s">
        <v>116</v>
      </c>
      <c r="B6" s="127" t="s">
        <v>117</v>
      </c>
      <c r="C6" s="127" t="s">
        <v>112</v>
      </c>
      <c r="D6" s="127" t="s">
        <v>118</v>
      </c>
      <c r="E6" s="100" t="s">
        <v>82</v>
      </c>
      <c r="F6" s="106">
        <f>IFERROR(SUM(COUNTIF(C92:C119, "Y")) / COUNTA(C92:C119), 0)</f>
        <v>0</v>
      </c>
    </row>
    <row r="7" spans="1:6" x14ac:dyDescent="0.2">
      <c r="A7" s="127"/>
      <c r="B7" s="127"/>
      <c r="C7" s="127"/>
      <c r="D7" s="127"/>
      <c r="E7" s="100" t="s">
        <v>83</v>
      </c>
      <c r="F7" s="106">
        <f>IFERROR(SUM(COUNTIF(C122:C149, "Y")) / COUNTA(C122:C149), 0)</f>
        <v>0</v>
      </c>
    </row>
    <row r="8" spans="1:6" x14ac:dyDescent="0.2">
      <c r="A8" s="127"/>
      <c r="B8" s="127"/>
      <c r="C8" s="127"/>
      <c r="D8" s="127"/>
      <c r="E8" s="100" t="s">
        <v>84</v>
      </c>
      <c r="F8" s="106">
        <f>IFERROR(SUM(COUNTIF(C152:C179, "Y")) / COUNTA(C152:C179), 0)</f>
        <v>0</v>
      </c>
    </row>
    <row r="9" spans="1:6" x14ac:dyDescent="0.2">
      <c r="A9" s="127"/>
      <c r="B9" s="127"/>
      <c r="C9" s="127"/>
      <c r="D9" s="127"/>
      <c r="E9" s="100" t="s">
        <v>85</v>
      </c>
      <c r="F9" s="106">
        <f>IFERROR(SUM(COUNTIF(C182:C209, "Y")) / COUNTA(C182:C209), 0)</f>
        <v>0</v>
      </c>
    </row>
    <row r="10" spans="1:6" x14ac:dyDescent="0.2">
      <c r="A10" s="127"/>
      <c r="B10" s="127"/>
      <c r="C10" s="127"/>
      <c r="D10" s="127"/>
      <c r="E10" s="100" t="s">
        <v>86</v>
      </c>
      <c r="F10" s="106">
        <f>IFERROR(SUM(COUNTIF(C212:C239, "Y")) / COUNTA(C212:C239), 0)</f>
        <v>0</v>
      </c>
    </row>
    <row r="11" spans="1:6" x14ac:dyDescent="0.2">
      <c r="A11" s="127"/>
      <c r="B11" s="127"/>
      <c r="C11" s="128"/>
      <c r="D11" s="127"/>
      <c r="E11" s="100" t="s">
        <v>87</v>
      </c>
      <c r="F11" s="106">
        <f>IFERROR(SUM(COUNTIF(C242:C269, "Y")) / COUNTA(C242:C269), 0)</f>
        <v>0</v>
      </c>
    </row>
    <row r="12" spans="1:6" x14ac:dyDescent="0.2">
      <c r="A12" s="127"/>
      <c r="B12" s="127"/>
      <c r="C12" s="127"/>
      <c r="D12" s="127"/>
      <c r="E12" s="100" t="s">
        <v>92</v>
      </c>
      <c r="F12" s="106">
        <f>IFERROR(SUM(COUNTIF(C272:C299, "Y")) / COUNTA(C272:C299), 0)</f>
        <v>0</v>
      </c>
    </row>
    <row r="13" spans="1:6" x14ac:dyDescent="0.2">
      <c r="A13" s="127"/>
      <c r="B13" s="127"/>
      <c r="C13" s="127"/>
      <c r="D13" s="127"/>
      <c r="E13" s="100" t="s">
        <v>88</v>
      </c>
      <c r="F13" s="106">
        <f>IFERROR(SUM(COUNTIF(C302:C329, "Y")) / COUNTA(C302:C329), 0)</f>
        <v>0</v>
      </c>
    </row>
    <row r="14" spans="1:6" x14ac:dyDescent="0.2">
      <c r="A14" s="127"/>
      <c r="B14" s="127"/>
      <c r="C14" s="127"/>
      <c r="D14" s="127"/>
      <c r="E14" s="100" t="s">
        <v>89</v>
      </c>
      <c r="F14" s="106">
        <f>IFERROR(SUM(COUNTIF(C332:C359, "Y")) / COUNTA(C332:C359), 0)</f>
        <v>0</v>
      </c>
    </row>
    <row r="15" spans="1:6" x14ac:dyDescent="0.2">
      <c r="A15" s="127"/>
      <c r="B15" s="127"/>
      <c r="C15" s="127"/>
      <c r="D15" s="127"/>
      <c r="E15" s="102"/>
    </row>
    <row r="16" spans="1:6" x14ac:dyDescent="0.2">
      <c r="A16" s="127"/>
      <c r="B16" s="127"/>
      <c r="C16" s="127"/>
      <c r="D16" s="127"/>
      <c r="E16" s="102"/>
    </row>
    <row r="17" spans="1:6" x14ac:dyDescent="0.2">
      <c r="A17" s="127"/>
      <c r="B17" s="127"/>
      <c r="C17" s="127"/>
      <c r="D17" s="127"/>
      <c r="E17" s="102"/>
    </row>
    <row r="18" spans="1:6" x14ac:dyDescent="0.2">
      <c r="A18" s="127"/>
      <c r="B18" s="127"/>
      <c r="C18" s="127"/>
      <c r="D18" s="127"/>
      <c r="E18" s="102"/>
    </row>
    <row r="19" spans="1:6" x14ac:dyDescent="0.2">
      <c r="A19" s="127"/>
      <c r="B19" s="127"/>
      <c r="C19" s="127"/>
      <c r="D19" s="127"/>
      <c r="E19" s="102"/>
    </row>
    <row r="20" spans="1:6" x14ac:dyDescent="0.2">
      <c r="A20" s="127"/>
      <c r="B20" s="127"/>
      <c r="C20" s="127"/>
      <c r="D20" s="127"/>
      <c r="E20" s="102"/>
    </row>
    <row r="21" spans="1:6" x14ac:dyDescent="0.2">
      <c r="A21" s="127"/>
      <c r="B21" s="127"/>
      <c r="C21" s="127"/>
      <c r="D21" s="127"/>
    </row>
    <row r="22" spans="1:6" x14ac:dyDescent="0.2">
      <c r="A22" s="127"/>
      <c r="B22" s="127"/>
      <c r="C22" s="127"/>
      <c r="D22" s="127"/>
    </row>
    <row r="23" spans="1:6" x14ac:dyDescent="0.2">
      <c r="A23" s="127"/>
      <c r="B23" s="127"/>
      <c r="C23" s="127"/>
      <c r="D23" s="127"/>
    </row>
    <row r="24" spans="1:6" x14ac:dyDescent="0.2">
      <c r="A24" s="127"/>
      <c r="B24" s="127"/>
      <c r="C24" s="127"/>
      <c r="D24" s="127"/>
      <c r="F24" s="103"/>
    </row>
    <row r="25" spans="1:6" x14ac:dyDescent="0.2">
      <c r="A25" s="127"/>
      <c r="B25" s="127"/>
      <c r="C25" s="127"/>
      <c r="D25" s="127"/>
    </row>
    <row r="26" spans="1:6" x14ac:dyDescent="0.2">
      <c r="A26" s="127"/>
      <c r="B26" s="127"/>
      <c r="C26" s="127"/>
      <c r="D26" s="127"/>
    </row>
    <row r="27" spans="1:6" x14ac:dyDescent="0.2">
      <c r="A27" s="127"/>
      <c r="B27" s="127"/>
      <c r="C27" s="127"/>
      <c r="D27" s="127"/>
    </row>
    <row r="28" spans="1:6" x14ac:dyDescent="0.2">
      <c r="A28" s="127"/>
      <c r="B28" s="127"/>
      <c r="C28" s="127"/>
      <c r="D28" s="127"/>
      <c r="F28" s="103"/>
    </row>
    <row r="29" spans="1:6" x14ac:dyDescent="0.2">
      <c r="A29" s="127"/>
      <c r="B29" s="127"/>
      <c r="C29" s="127"/>
      <c r="D29" s="127"/>
    </row>
    <row r="30" spans="1:6" ht="24" x14ac:dyDescent="0.3">
      <c r="A30" s="101" t="s">
        <v>80</v>
      </c>
    </row>
    <row r="31" spans="1:6" x14ac:dyDescent="0.2">
      <c r="A31" s="93" t="s">
        <v>76</v>
      </c>
      <c r="B31" s="93" t="s">
        <v>94</v>
      </c>
      <c r="C31" s="93" t="s">
        <v>77</v>
      </c>
      <c r="D31" s="93" t="s">
        <v>78</v>
      </c>
    </row>
    <row r="32" spans="1:6" x14ac:dyDescent="0.2">
      <c r="A32" s="127"/>
      <c r="B32" s="127"/>
      <c r="C32" s="127"/>
      <c r="D32" s="127"/>
      <c r="F32" s="103"/>
    </row>
    <row r="33" spans="1:4" x14ac:dyDescent="0.2">
      <c r="A33" s="127"/>
      <c r="B33" s="127"/>
      <c r="C33" s="127"/>
      <c r="D33" s="127"/>
    </row>
    <row r="34" spans="1:4" x14ac:dyDescent="0.2">
      <c r="A34" s="127"/>
      <c r="B34" s="127"/>
      <c r="C34" s="127"/>
      <c r="D34" s="127"/>
    </row>
    <row r="35" spans="1:4" x14ac:dyDescent="0.2">
      <c r="A35" s="127"/>
      <c r="B35" s="127"/>
      <c r="C35" s="127"/>
      <c r="D35" s="127"/>
    </row>
    <row r="36" spans="1:4" x14ac:dyDescent="0.2">
      <c r="A36" s="127"/>
      <c r="B36" s="127"/>
      <c r="C36" s="127"/>
      <c r="D36" s="127"/>
    </row>
    <row r="37" spans="1:4" x14ac:dyDescent="0.2">
      <c r="A37" s="127"/>
      <c r="B37" s="127"/>
      <c r="C37" s="127"/>
      <c r="D37" s="127"/>
    </row>
    <row r="38" spans="1:4" x14ac:dyDescent="0.2">
      <c r="A38" s="127"/>
      <c r="B38" s="127"/>
      <c r="C38" s="127"/>
      <c r="D38" s="127"/>
    </row>
    <row r="39" spans="1:4" x14ac:dyDescent="0.2">
      <c r="A39" s="127"/>
      <c r="B39" s="127"/>
      <c r="C39" s="127"/>
      <c r="D39" s="127"/>
    </row>
    <row r="40" spans="1:4" x14ac:dyDescent="0.2">
      <c r="A40" s="127"/>
      <c r="B40" s="127"/>
      <c r="C40" s="127"/>
      <c r="D40" s="127"/>
    </row>
    <row r="41" spans="1:4" x14ac:dyDescent="0.2">
      <c r="A41" s="127"/>
      <c r="B41" s="127"/>
      <c r="C41" s="127"/>
      <c r="D41" s="127"/>
    </row>
    <row r="42" spans="1:4" x14ac:dyDescent="0.2">
      <c r="A42" s="127"/>
      <c r="B42" s="127"/>
      <c r="C42" s="127"/>
      <c r="D42" s="127"/>
    </row>
    <row r="43" spans="1:4" x14ac:dyDescent="0.2">
      <c r="A43" s="127"/>
      <c r="B43" s="127"/>
      <c r="C43" s="127"/>
      <c r="D43" s="127"/>
    </row>
    <row r="44" spans="1:4" x14ac:dyDescent="0.2">
      <c r="A44" s="127"/>
      <c r="B44" s="127"/>
      <c r="C44" s="127"/>
      <c r="D44" s="127"/>
    </row>
    <row r="45" spans="1:4" x14ac:dyDescent="0.2">
      <c r="A45" s="127"/>
      <c r="B45" s="127"/>
      <c r="C45" s="127"/>
      <c r="D45" s="127"/>
    </row>
    <row r="46" spans="1:4" x14ac:dyDescent="0.2">
      <c r="A46" s="127"/>
      <c r="B46" s="127"/>
      <c r="C46" s="127"/>
      <c r="D46" s="127"/>
    </row>
    <row r="47" spans="1:4" x14ac:dyDescent="0.2">
      <c r="A47" s="127"/>
      <c r="B47" s="127"/>
      <c r="C47" s="127"/>
      <c r="D47" s="127"/>
    </row>
    <row r="48" spans="1:4" x14ac:dyDescent="0.2">
      <c r="A48" s="127"/>
      <c r="B48" s="127"/>
      <c r="C48" s="127"/>
      <c r="D48" s="127"/>
    </row>
    <row r="49" spans="1:4" x14ac:dyDescent="0.2">
      <c r="A49" s="127"/>
      <c r="B49" s="127"/>
      <c r="C49" s="127"/>
      <c r="D49" s="127"/>
    </row>
    <row r="50" spans="1:4" x14ac:dyDescent="0.2">
      <c r="A50" s="127"/>
      <c r="B50" s="127"/>
      <c r="C50" s="127"/>
      <c r="D50" s="127"/>
    </row>
    <row r="51" spans="1:4" x14ac:dyDescent="0.2">
      <c r="A51" s="127"/>
      <c r="B51" s="127"/>
      <c r="C51" s="127"/>
      <c r="D51" s="127"/>
    </row>
    <row r="52" spans="1:4" x14ac:dyDescent="0.2">
      <c r="A52" s="127"/>
      <c r="B52" s="127"/>
      <c r="C52" s="127"/>
      <c r="D52" s="127"/>
    </row>
    <row r="53" spans="1:4" x14ac:dyDescent="0.2">
      <c r="A53" s="127"/>
      <c r="B53" s="127"/>
      <c r="C53" s="127"/>
      <c r="D53" s="127"/>
    </row>
    <row r="54" spans="1:4" x14ac:dyDescent="0.2">
      <c r="A54" s="127"/>
      <c r="B54" s="127"/>
      <c r="C54" s="127"/>
      <c r="D54" s="127"/>
    </row>
    <row r="55" spans="1:4" x14ac:dyDescent="0.2">
      <c r="A55" s="127"/>
      <c r="B55" s="127"/>
      <c r="C55" s="127"/>
      <c r="D55" s="127"/>
    </row>
    <row r="56" spans="1:4" x14ac:dyDescent="0.2">
      <c r="A56" s="127"/>
      <c r="B56" s="127"/>
      <c r="C56" s="127"/>
      <c r="D56" s="127"/>
    </row>
    <row r="57" spans="1:4" x14ac:dyDescent="0.2">
      <c r="A57" s="127"/>
      <c r="B57" s="127"/>
      <c r="C57" s="127"/>
      <c r="D57" s="127"/>
    </row>
    <row r="58" spans="1:4" x14ac:dyDescent="0.2">
      <c r="A58" s="127"/>
      <c r="B58" s="127"/>
      <c r="C58" s="127"/>
      <c r="D58" s="127"/>
    </row>
    <row r="59" spans="1:4" x14ac:dyDescent="0.2">
      <c r="A59" s="127"/>
      <c r="B59" s="127"/>
      <c r="C59" s="127"/>
      <c r="D59" s="127"/>
    </row>
    <row r="60" spans="1:4" ht="24" x14ac:dyDescent="0.3">
      <c r="A60" s="101" t="s">
        <v>81</v>
      </c>
      <c r="B60" s="98"/>
      <c r="C60" s="98"/>
      <c r="D60" s="98"/>
    </row>
    <row r="61" spans="1:4" x14ac:dyDescent="0.2">
      <c r="A61" s="129" t="s">
        <v>76</v>
      </c>
      <c r="B61" s="129" t="s">
        <v>94</v>
      </c>
      <c r="C61" s="129" t="s">
        <v>77</v>
      </c>
      <c r="D61" s="129" t="s">
        <v>78</v>
      </c>
    </row>
    <row r="62" spans="1:4" x14ac:dyDescent="0.2">
      <c r="A62" s="127"/>
      <c r="B62" s="127"/>
      <c r="C62" s="127"/>
      <c r="D62" s="127"/>
    </row>
    <row r="63" spans="1:4" x14ac:dyDescent="0.2">
      <c r="A63" s="127"/>
      <c r="B63" s="127"/>
      <c r="C63" s="127"/>
      <c r="D63" s="127"/>
    </row>
    <row r="64" spans="1:4" x14ac:dyDescent="0.2">
      <c r="A64" s="127"/>
      <c r="B64" s="127"/>
      <c r="C64" s="127"/>
      <c r="D64" s="127"/>
    </row>
    <row r="65" spans="1:4" x14ac:dyDescent="0.2">
      <c r="A65" s="127"/>
      <c r="B65" s="127"/>
      <c r="C65" s="127"/>
      <c r="D65" s="127"/>
    </row>
    <row r="66" spans="1:4" x14ac:dyDescent="0.2">
      <c r="A66" s="127"/>
      <c r="B66" s="127"/>
      <c r="C66" s="127"/>
      <c r="D66" s="127"/>
    </row>
    <row r="67" spans="1:4" x14ac:dyDescent="0.2">
      <c r="A67" s="127"/>
      <c r="B67" s="127"/>
      <c r="C67" s="127"/>
      <c r="D67" s="127"/>
    </row>
    <row r="68" spans="1:4" x14ac:dyDescent="0.2">
      <c r="A68" s="127"/>
      <c r="B68" s="127"/>
      <c r="C68" s="127"/>
      <c r="D68" s="127"/>
    </row>
    <row r="69" spans="1:4" x14ac:dyDescent="0.2">
      <c r="A69" s="127"/>
      <c r="B69" s="127"/>
      <c r="C69" s="127"/>
      <c r="D69" s="127"/>
    </row>
    <row r="70" spans="1:4" x14ac:dyDescent="0.2">
      <c r="A70" s="127"/>
      <c r="B70" s="127"/>
      <c r="C70" s="127"/>
      <c r="D70" s="127"/>
    </row>
    <row r="71" spans="1:4" x14ac:dyDescent="0.2">
      <c r="A71" s="127"/>
      <c r="B71" s="127"/>
      <c r="C71" s="127"/>
      <c r="D71" s="127"/>
    </row>
    <row r="72" spans="1:4" x14ac:dyDescent="0.2">
      <c r="A72" s="127"/>
      <c r="B72" s="127"/>
      <c r="C72" s="127"/>
      <c r="D72" s="127"/>
    </row>
    <row r="73" spans="1:4" x14ac:dyDescent="0.2">
      <c r="A73" s="127"/>
      <c r="B73" s="127"/>
      <c r="C73" s="127"/>
      <c r="D73" s="127"/>
    </row>
    <row r="74" spans="1:4" x14ac:dyDescent="0.2">
      <c r="A74" s="127"/>
      <c r="B74" s="127"/>
      <c r="C74" s="127"/>
      <c r="D74" s="127"/>
    </row>
    <row r="75" spans="1:4" x14ac:dyDescent="0.2">
      <c r="A75" s="127"/>
      <c r="B75" s="127"/>
      <c r="C75" s="127"/>
      <c r="D75" s="127"/>
    </row>
    <row r="76" spans="1:4" x14ac:dyDescent="0.2">
      <c r="A76" s="127"/>
      <c r="B76" s="127"/>
      <c r="C76" s="127"/>
      <c r="D76" s="127"/>
    </row>
    <row r="77" spans="1:4" x14ac:dyDescent="0.2">
      <c r="A77" s="127"/>
      <c r="B77" s="127"/>
      <c r="C77" s="127"/>
      <c r="D77" s="127"/>
    </row>
    <row r="78" spans="1:4" x14ac:dyDescent="0.2">
      <c r="A78" s="127"/>
      <c r="B78" s="127"/>
      <c r="C78" s="127"/>
      <c r="D78" s="127"/>
    </row>
    <row r="79" spans="1:4" x14ac:dyDescent="0.2">
      <c r="A79" s="127"/>
      <c r="B79" s="127"/>
      <c r="C79" s="127"/>
      <c r="D79" s="127"/>
    </row>
    <row r="80" spans="1:4" x14ac:dyDescent="0.2">
      <c r="A80" s="127"/>
      <c r="B80" s="127"/>
      <c r="C80" s="127"/>
      <c r="D80" s="127"/>
    </row>
    <row r="81" spans="1:4" x14ac:dyDescent="0.2">
      <c r="A81" s="127"/>
      <c r="B81" s="127"/>
      <c r="C81" s="127"/>
      <c r="D81" s="127"/>
    </row>
    <row r="82" spans="1:4" x14ac:dyDescent="0.2">
      <c r="A82" s="127"/>
      <c r="B82" s="127"/>
      <c r="C82" s="127"/>
      <c r="D82" s="127"/>
    </row>
    <row r="83" spans="1:4" x14ac:dyDescent="0.2">
      <c r="A83" s="127"/>
      <c r="B83" s="127"/>
      <c r="C83" s="127"/>
      <c r="D83" s="127"/>
    </row>
    <row r="84" spans="1:4" x14ac:dyDescent="0.2">
      <c r="A84" s="127"/>
      <c r="B84" s="127"/>
      <c r="C84" s="127"/>
      <c r="D84" s="127"/>
    </row>
    <row r="85" spans="1:4" x14ac:dyDescent="0.2">
      <c r="A85" s="127"/>
      <c r="B85" s="127"/>
      <c r="C85" s="127"/>
      <c r="D85" s="127"/>
    </row>
    <row r="86" spans="1:4" x14ac:dyDescent="0.2">
      <c r="A86" s="127"/>
      <c r="B86" s="127"/>
      <c r="C86" s="127"/>
      <c r="D86" s="127"/>
    </row>
    <row r="87" spans="1:4" x14ac:dyDescent="0.2">
      <c r="A87" s="127"/>
      <c r="B87" s="127"/>
      <c r="C87" s="127"/>
      <c r="D87" s="127"/>
    </row>
    <row r="88" spans="1:4" x14ac:dyDescent="0.2">
      <c r="A88" s="127"/>
      <c r="B88" s="127"/>
      <c r="C88" s="127"/>
      <c r="D88" s="127"/>
    </row>
    <row r="89" spans="1:4" x14ac:dyDescent="0.2">
      <c r="A89" s="127"/>
      <c r="B89" s="127"/>
      <c r="C89" s="127"/>
      <c r="D89" s="127"/>
    </row>
    <row r="90" spans="1:4" ht="24" x14ac:dyDescent="0.3">
      <c r="A90" s="130" t="s">
        <v>82</v>
      </c>
      <c r="B90" s="127"/>
      <c r="C90" s="127"/>
      <c r="D90" s="127"/>
    </row>
    <row r="91" spans="1:4" x14ac:dyDescent="0.2">
      <c r="A91" s="129" t="s">
        <v>76</v>
      </c>
      <c r="B91" s="129" t="s">
        <v>94</v>
      </c>
      <c r="C91" s="129" t="s">
        <v>77</v>
      </c>
      <c r="D91" s="129" t="s">
        <v>78</v>
      </c>
    </row>
    <row r="92" spans="1:4" x14ac:dyDescent="0.2">
      <c r="A92" s="127"/>
      <c r="B92" s="127"/>
      <c r="C92" s="127"/>
      <c r="D92" s="127"/>
    </row>
    <row r="93" spans="1:4" x14ac:dyDescent="0.2">
      <c r="A93" s="127"/>
      <c r="B93" s="127"/>
      <c r="C93" s="127"/>
      <c r="D93" s="127"/>
    </row>
    <row r="94" spans="1:4" x14ac:dyDescent="0.2">
      <c r="A94" s="127"/>
      <c r="B94" s="127"/>
      <c r="C94" s="127"/>
      <c r="D94" s="127"/>
    </row>
    <row r="95" spans="1:4" x14ac:dyDescent="0.2">
      <c r="A95" s="127"/>
      <c r="B95" s="127"/>
      <c r="C95" s="127"/>
      <c r="D95" s="127"/>
    </row>
    <row r="96" spans="1:4" x14ac:dyDescent="0.2">
      <c r="A96" s="127"/>
      <c r="B96" s="127"/>
      <c r="C96" s="127"/>
      <c r="D96" s="127"/>
    </row>
    <row r="97" spans="1:4" x14ac:dyDescent="0.2">
      <c r="A97" s="127"/>
      <c r="B97" s="127"/>
      <c r="C97" s="127"/>
      <c r="D97" s="127"/>
    </row>
    <row r="98" spans="1:4" x14ac:dyDescent="0.2">
      <c r="A98" s="127"/>
      <c r="B98" s="127"/>
      <c r="C98" s="127"/>
      <c r="D98" s="127"/>
    </row>
    <row r="99" spans="1:4" x14ac:dyDescent="0.2">
      <c r="A99" s="127"/>
      <c r="B99" s="127"/>
      <c r="C99" s="127"/>
      <c r="D99" s="127"/>
    </row>
    <row r="100" spans="1:4" x14ac:dyDescent="0.2">
      <c r="A100" s="127"/>
      <c r="B100" s="127"/>
      <c r="C100" s="127"/>
      <c r="D100" s="127"/>
    </row>
    <row r="101" spans="1:4" x14ac:dyDescent="0.2">
      <c r="A101" s="127"/>
      <c r="B101" s="127"/>
      <c r="C101" s="127"/>
      <c r="D101" s="127"/>
    </row>
    <row r="102" spans="1:4" x14ac:dyDescent="0.2">
      <c r="A102" s="127"/>
      <c r="B102" s="127"/>
      <c r="C102" s="127"/>
      <c r="D102" s="127"/>
    </row>
    <row r="103" spans="1:4" x14ac:dyDescent="0.2">
      <c r="A103" s="127"/>
      <c r="B103" s="127"/>
      <c r="C103" s="127"/>
      <c r="D103" s="127"/>
    </row>
    <row r="104" spans="1:4" x14ac:dyDescent="0.2">
      <c r="A104" s="127"/>
      <c r="B104" s="127"/>
      <c r="C104" s="127"/>
      <c r="D104" s="127"/>
    </row>
    <row r="105" spans="1:4" x14ac:dyDescent="0.2">
      <c r="A105" s="127"/>
      <c r="B105" s="127"/>
      <c r="C105" s="127"/>
      <c r="D105" s="127"/>
    </row>
    <row r="106" spans="1:4" x14ac:dyDescent="0.2">
      <c r="A106" s="127"/>
      <c r="B106" s="127"/>
      <c r="C106" s="127"/>
      <c r="D106" s="127"/>
    </row>
    <row r="107" spans="1:4" x14ac:dyDescent="0.2">
      <c r="A107" s="127"/>
      <c r="B107" s="127"/>
      <c r="C107" s="127"/>
      <c r="D107" s="127"/>
    </row>
    <row r="108" spans="1:4" x14ac:dyDescent="0.2">
      <c r="A108" s="127"/>
      <c r="B108" s="127"/>
      <c r="C108" s="127"/>
      <c r="D108" s="127"/>
    </row>
    <row r="109" spans="1:4" x14ac:dyDescent="0.2">
      <c r="A109" s="127"/>
      <c r="B109" s="127"/>
      <c r="C109" s="127"/>
      <c r="D109" s="127"/>
    </row>
    <row r="110" spans="1:4" x14ac:dyDescent="0.2">
      <c r="A110" s="127"/>
      <c r="B110" s="127"/>
      <c r="C110" s="127"/>
      <c r="D110" s="127"/>
    </row>
    <row r="111" spans="1:4" x14ac:dyDescent="0.2">
      <c r="A111" s="127"/>
      <c r="B111" s="127"/>
      <c r="C111" s="127"/>
      <c r="D111" s="127"/>
    </row>
    <row r="112" spans="1:4" x14ac:dyDescent="0.2">
      <c r="A112" s="127"/>
      <c r="B112" s="127"/>
      <c r="C112" s="127"/>
      <c r="D112" s="127"/>
    </row>
    <row r="113" spans="1:4" x14ac:dyDescent="0.2">
      <c r="A113" s="127"/>
      <c r="B113" s="127"/>
      <c r="C113" s="127"/>
      <c r="D113" s="127"/>
    </row>
    <row r="114" spans="1:4" x14ac:dyDescent="0.2">
      <c r="A114" s="127"/>
      <c r="B114" s="127"/>
      <c r="C114" s="127"/>
      <c r="D114" s="127"/>
    </row>
    <row r="115" spans="1:4" x14ac:dyDescent="0.2">
      <c r="A115" s="127"/>
      <c r="B115" s="127"/>
      <c r="C115" s="127"/>
      <c r="D115" s="127"/>
    </row>
    <row r="116" spans="1:4" x14ac:dyDescent="0.2">
      <c r="A116" s="127"/>
      <c r="B116" s="127"/>
      <c r="C116" s="127"/>
      <c r="D116" s="127"/>
    </row>
    <row r="117" spans="1:4" x14ac:dyDescent="0.2">
      <c r="A117" s="127"/>
      <c r="B117" s="127"/>
      <c r="C117" s="127"/>
      <c r="D117" s="127"/>
    </row>
    <row r="118" spans="1:4" x14ac:dyDescent="0.2">
      <c r="A118" s="127"/>
      <c r="B118" s="127"/>
      <c r="C118" s="127"/>
      <c r="D118" s="127"/>
    </row>
    <row r="119" spans="1:4" x14ac:dyDescent="0.2">
      <c r="A119" s="127"/>
      <c r="B119" s="127"/>
      <c r="C119" s="127"/>
      <c r="D119" s="127"/>
    </row>
    <row r="120" spans="1:4" ht="24" x14ac:dyDescent="0.3">
      <c r="A120" s="130" t="s">
        <v>83</v>
      </c>
      <c r="B120" s="127"/>
      <c r="C120" s="127"/>
      <c r="D120" s="127"/>
    </row>
    <row r="121" spans="1:4" x14ac:dyDescent="0.2">
      <c r="A121" s="129" t="s">
        <v>76</v>
      </c>
      <c r="B121" s="129" t="s">
        <v>94</v>
      </c>
      <c r="C121" s="129" t="s">
        <v>77</v>
      </c>
      <c r="D121" s="129" t="s">
        <v>78</v>
      </c>
    </row>
    <row r="122" spans="1:4" x14ac:dyDescent="0.2">
      <c r="A122" s="127"/>
      <c r="B122" s="127"/>
      <c r="C122" s="127"/>
      <c r="D122" s="127"/>
    </row>
    <row r="123" spans="1:4" x14ac:dyDescent="0.2">
      <c r="A123" s="127"/>
      <c r="B123" s="127"/>
      <c r="C123" s="127"/>
      <c r="D123" s="127"/>
    </row>
    <row r="124" spans="1:4" x14ac:dyDescent="0.2">
      <c r="A124" s="127"/>
      <c r="B124" s="127"/>
      <c r="C124" s="127"/>
      <c r="D124" s="127"/>
    </row>
    <row r="125" spans="1:4" x14ac:dyDescent="0.2">
      <c r="A125" s="127"/>
      <c r="B125" s="127"/>
      <c r="C125" s="127"/>
      <c r="D125" s="127"/>
    </row>
    <row r="126" spans="1:4" x14ac:dyDescent="0.2">
      <c r="A126" s="127"/>
      <c r="B126" s="127"/>
      <c r="C126" s="127"/>
      <c r="D126" s="127"/>
    </row>
    <row r="127" spans="1:4" x14ac:dyDescent="0.2">
      <c r="A127" s="127"/>
      <c r="B127" s="127"/>
      <c r="C127" s="127"/>
      <c r="D127" s="127"/>
    </row>
    <row r="128" spans="1:4" x14ac:dyDescent="0.2">
      <c r="A128" s="127"/>
      <c r="B128" s="127"/>
      <c r="C128" s="127"/>
      <c r="D128" s="127"/>
    </row>
    <row r="129" spans="1:4" x14ac:dyDescent="0.2">
      <c r="A129" s="127"/>
      <c r="B129" s="127"/>
      <c r="C129" s="127"/>
      <c r="D129" s="127"/>
    </row>
    <row r="130" spans="1:4" x14ac:dyDescent="0.2">
      <c r="A130" s="127"/>
      <c r="B130" s="127"/>
      <c r="C130" s="127"/>
      <c r="D130" s="127"/>
    </row>
    <row r="131" spans="1:4" x14ac:dyDescent="0.2">
      <c r="A131" s="127"/>
      <c r="B131" s="127"/>
      <c r="C131" s="127"/>
      <c r="D131" s="127"/>
    </row>
    <row r="132" spans="1:4" x14ac:dyDescent="0.2">
      <c r="A132" s="127"/>
      <c r="B132" s="127"/>
      <c r="C132" s="127"/>
      <c r="D132" s="127"/>
    </row>
    <row r="133" spans="1:4" x14ac:dyDescent="0.2">
      <c r="A133" s="127"/>
      <c r="B133" s="127"/>
      <c r="C133" s="127"/>
      <c r="D133" s="127"/>
    </row>
    <row r="134" spans="1:4" x14ac:dyDescent="0.2">
      <c r="A134" s="127"/>
      <c r="B134" s="127"/>
      <c r="C134" s="127"/>
      <c r="D134" s="127"/>
    </row>
    <row r="135" spans="1:4" x14ac:dyDescent="0.2">
      <c r="A135" s="127"/>
      <c r="B135" s="127"/>
      <c r="C135" s="127"/>
      <c r="D135" s="127"/>
    </row>
    <row r="136" spans="1:4" x14ac:dyDescent="0.2">
      <c r="A136" s="127"/>
      <c r="B136" s="127"/>
      <c r="C136" s="127"/>
      <c r="D136" s="127"/>
    </row>
    <row r="137" spans="1:4" x14ac:dyDescent="0.2">
      <c r="A137" s="127"/>
      <c r="B137" s="127"/>
      <c r="C137" s="127"/>
      <c r="D137" s="127"/>
    </row>
    <row r="138" spans="1:4" x14ac:dyDescent="0.2">
      <c r="A138" s="127"/>
      <c r="B138" s="127"/>
      <c r="C138" s="127"/>
      <c r="D138" s="127"/>
    </row>
    <row r="139" spans="1:4" x14ac:dyDescent="0.2">
      <c r="A139" s="127"/>
      <c r="B139" s="127"/>
      <c r="C139" s="127"/>
      <c r="D139" s="127"/>
    </row>
    <row r="140" spans="1:4" x14ac:dyDescent="0.2">
      <c r="A140" s="127"/>
      <c r="B140" s="127"/>
      <c r="C140" s="127"/>
      <c r="D140" s="127"/>
    </row>
    <row r="141" spans="1:4" x14ac:dyDescent="0.2">
      <c r="A141" s="127"/>
      <c r="B141" s="127"/>
      <c r="C141" s="127"/>
      <c r="D141" s="127"/>
    </row>
    <row r="142" spans="1:4" x14ac:dyDescent="0.2">
      <c r="A142" s="127"/>
      <c r="B142" s="127"/>
      <c r="C142" s="127"/>
      <c r="D142" s="127"/>
    </row>
    <row r="143" spans="1:4" x14ac:dyDescent="0.2">
      <c r="A143" s="127"/>
      <c r="B143" s="127"/>
      <c r="C143" s="127"/>
      <c r="D143" s="127"/>
    </row>
    <row r="144" spans="1:4" x14ac:dyDescent="0.2">
      <c r="A144" s="127"/>
      <c r="B144" s="127"/>
      <c r="C144" s="127"/>
      <c r="D144" s="127"/>
    </row>
    <row r="145" spans="1:4" x14ac:dyDescent="0.2">
      <c r="A145" s="127"/>
      <c r="B145" s="127"/>
      <c r="C145" s="127"/>
      <c r="D145" s="127"/>
    </row>
    <row r="146" spans="1:4" x14ac:dyDescent="0.2">
      <c r="A146" s="127"/>
      <c r="B146" s="127"/>
      <c r="C146" s="127"/>
      <c r="D146" s="127"/>
    </row>
    <row r="147" spans="1:4" x14ac:dyDescent="0.2">
      <c r="A147" s="127"/>
      <c r="B147" s="127"/>
      <c r="C147" s="127"/>
      <c r="D147" s="127"/>
    </row>
    <row r="148" spans="1:4" x14ac:dyDescent="0.2">
      <c r="A148" s="127"/>
      <c r="B148" s="127"/>
      <c r="C148" s="127"/>
      <c r="D148" s="127"/>
    </row>
    <row r="149" spans="1:4" x14ac:dyDescent="0.2">
      <c r="A149" s="127"/>
      <c r="B149" s="127"/>
      <c r="C149" s="127"/>
      <c r="D149" s="127"/>
    </row>
    <row r="150" spans="1:4" ht="24" x14ac:dyDescent="0.3">
      <c r="A150" s="130" t="s">
        <v>84</v>
      </c>
      <c r="B150" s="127"/>
      <c r="C150" s="127"/>
      <c r="D150" s="127"/>
    </row>
    <row r="151" spans="1:4" x14ac:dyDescent="0.2">
      <c r="A151" s="129" t="s">
        <v>76</v>
      </c>
      <c r="B151" s="129" t="s">
        <v>94</v>
      </c>
      <c r="C151" s="129" t="s">
        <v>77</v>
      </c>
      <c r="D151" s="129" t="s">
        <v>78</v>
      </c>
    </row>
    <row r="152" spans="1:4" x14ac:dyDescent="0.2">
      <c r="A152" s="127"/>
      <c r="B152" s="127"/>
      <c r="C152" s="127"/>
      <c r="D152" s="127"/>
    </row>
    <row r="153" spans="1:4" x14ac:dyDescent="0.2">
      <c r="A153" s="127"/>
      <c r="B153" s="127"/>
      <c r="C153" s="127"/>
      <c r="D153" s="127"/>
    </row>
    <row r="154" spans="1:4" x14ac:dyDescent="0.2">
      <c r="A154" s="127"/>
      <c r="B154" s="127"/>
      <c r="C154" s="127"/>
      <c r="D154" s="127"/>
    </row>
    <row r="155" spans="1:4" x14ac:dyDescent="0.2">
      <c r="A155" s="127"/>
      <c r="B155" s="127"/>
      <c r="C155" s="127"/>
      <c r="D155" s="127"/>
    </row>
    <row r="156" spans="1:4" x14ac:dyDescent="0.2">
      <c r="A156" s="127"/>
      <c r="B156" s="127"/>
      <c r="C156" s="127"/>
      <c r="D156" s="127"/>
    </row>
    <row r="157" spans="1:4" x14ac:dyDescent="0.2">
      <c r="A157" s="127"/>
      <c r="B157" s="127"/>
      <c r="C157" s="127"/>
      <c r="D157" s="127"/>
    </row>
    <row r="158" spans="1:4" x14ac:dyDescent="0.2">
      <c r="A158" s="127"/>
      <c r="B158" s="127"/>
      <c r="C158" s="127"/>
      <c r="D158" s="127"/>
    </row>
    <row r="159" spans="1:4" x14ac:dyDescent="0.2">
      <c r="A159" s="127"/>
      <c r="B159" s="127"/>
      <c r="C159" s="127"/>
      <c r="D159" s="127"/>
    </row>
    <row r="160" spans="1:4" x14ac:dyDescent="0.2">
      <c r="A160" s="127"/>
      <c r="B160" s="127"/>
      <c r="C160" s="127"/>
      <c r="D160" s="127"/>
    </row>
    <row r="161" spans="1:4" x14ac:dyDescent="0.2">
      <c r="A161" s="127"/>
      <c r="B161" s="127"/>
      <c r="C161" s="127"/>
      <c r="D161" s="127"/>
    </row>
    <row r="162" spans="1:4" x14ac:dyDescent="0.2">
      <c r="A162" s="127"/>
      <c r="B162" s="127"/>
      <c r="C162" s="127"/>
      <c r="D162" s="127"/>
    </row>
    <row r="163" spans="1:4" x14ac:dyDescent="0.2">
      <c r="A163" s="127"/>
      <c r="B163" s="127"/>
      <c r="C163" s="127"/>
      <c r="D163" s="127"/>
    </row>
    <row r="164" spans="1:4" x14ac:dyDescent="0.2">
      <c r="A164" s="127"/>
      <c r="B164" s="127"/>
      <c r="C164" s="127"/>
      <c r="D164" s="127"/>
    </row>
    <row r="165" spans="1:4" x14ac:dyDescent="0.2">
      <c r="A165" s="127"/>
      <c r="B165" s="127"/>
      <c r="C165" s="127"/>
      <c r="D165" s="127"/>
    </row>
    <row r="166" spans="1:4" x14ac:dyDescent="0.2">
      <c r="A166" s="127"/>
      <c r="B166" s="127"/>
      <c r="C166" s="127"/>
      <c r="D166" s="127"/>
    </row>
    <row r="167" spans="1:4" x14ac:dyDescent="0.2">
      <c r="A167" s="127"/>
      <c r="B167" s="127"/>
      <c r="C167" s="127"/>
      <c r="D167" s="127"/>
    </row>
    <row r="168" spans="1:4" x14ac:dyDescent="0.2">
      <c r="A168" s="127"/>
      <c r="B168" s="127"/>
      <c r="C168" s="127"/>
      <c r="D168" s="127"/>
    </row>
    <row r="169" spans="1:4" x14ac:dyDescent="0.2">
      <c r="A169" s="127"/>
      <c r="B169" s="127"/>
      <c r="C169" s="127"/>
      <c r="D169" s="127"/>
    </row>
    <row r="170" spans="1:4" x14ac:dyDescent="0.2">
      <c r="A170" s="127"/>
      <c r="B170" s="127"/>
      <c r="C170" s="127"/>
      <c r="D170" s="127"/>
    </row>
    <row r="171" spans="1:4" x14ac:dyDescent="0.2">
      <c r="A171" s="127"/>
      <c r="B171" s="127"/>
      <c r="C171" s="127"/>
      <c r="D171" s="127"/>
    </row>
    <row r="172" spans="1:4" x14ac:dyDescent="0.2">
      <c r="A172" s="127"/>
      <c r="B172" s="127"/>
      <c r="C172" s="127"/>
      <c r="D172" s="127"/>
    </row>
    <row r="173" spans="1:4" x14ac:dyDescent="0.2">
      <c r="A173" s="127"/>
      <c r="B173" s="127"/>
      <c r="C173" s="127"/>
      <c r="D173" s="127"/>
    </row>
    <row r="174" spans="1:4" x14ac:dyDescent="0.2">
      <c r="A174" s="127"/>
      <c r="B174" s="127"/>
      <c r="C174" s="127"/>
      <c r="D174" s="127"/>
    </row>
    <row r="175" spans="1:4" x14ac:dyDescent="0.2">
      <c r="A175" s="127"/>
      <c r="B175" s="127"/>
      <c r="C175" s="127"/>
      <c r="D175" s="127"/>
    </row>
    <row r="176" spans="1:4" x14ac:dyDescent="0.2">
      <c r="A176" s="127"/>
      <c r="B176" s="127"/>
      <c r="C176" s="127"/>
      <c r="D176" s="127"/>
    </row>
    <row r="177" spans="1:4" x14ac:dyDescent="0.2">
      <c r="A177" s="127"/>
      <c r="B177" s="127"/>
      <c r="C177" s="127"/>
      <c r="D177" s="127"/>
    </row>
    <row r="178" spans="1:4" x14ac:dyDescent="0.2">
      <c r="A178" s="127"/>
      <c r="B178" s="127"/>
      <c r="C178" s="127"/>
      <c r="D178" s="127"/>
    </row>
    <row r="179" spans="1:4" x14ac:dyDescent="0.2">
      <c r="A179" s="127"/>
      <c r="B179" s="127"/>
      <c r="C179" s="127"/>
      <c r="D179" s="127"/>
    </row>
    <row r="180" spans="1:4" ht="24" x14ac:dyDescent="0.3">
      <c r="A180" s="130" t="s">
        <v>85</v>
      </c>
      <c r="B180" s="127"/>
      <c r="C180" s="127"/>
      <c r="D180" s="127"/>
    </row>
    <row r="181" spans="1:4" x14ac:dyDescent="0.2">
      <c r="A181" s="129" t="s">
        <v>76</v>
      </c>
      <c r="B181" s="129" t="s">
        <v>94</v>
      </c>
      <c r="C181" s="129" t="s">
        <v>77</v>
      </c>
      <c r="D181" s="129" t="s">
        <v>78</v>
      </c>
    </row>
    <row r="182" spans="1:4" x14ac:dyDescent="0.2">
      <c r="A182" s="127"/>
      <c r="B182" s="127"/>
      <c r="C182" s="127"/>
      <c r="D182" s="127"/>
    </row>
    <row r="183" spans="1:4" x14ac:dyDescent="0.2">
      <c r="A183" s="127"/>
      <c r="B183" s="127"/>
      <c r="C183" s="127"/>
      <c r="D183" s="127"/>
    </row>
    <row r="184" spans="1:4" x14ac:dyDescent="0.2">
      <c r="A184" s="127"/>
      <c r="B184" s="127"/>
      <c r="C184" s="127"/>
      <c r="D184" s="127"/>
    </row>
    <row r="185" spans="1:4" x14ac:dyDescent="0.2">
      <c r="A185" s="127"/>
      <c r="B185" s="127"/>
      <c r="C185" s="127"/>
      <c r="D185" s="127"/>
    </row>
    <row r="186" spans="1:4" x14ac:dyDescent="0.2">
      <c r="A186" s="127"/>
      <c r="B186" s="127"/>
      <c r="C186" s="127"/>
      <c r="D186" s="127"/>
    </row>
    <row r="187" spans="1:4" x14ac:dyDescent="0.2">
      <c r="A187" s="127"/>
      <c r="B187" s="127"/>
      <c r="C187" s="127"/>
      <c r="D187" s="127"/>
    </row>
    <row r="188" spans="1:4" x14ac:dyDescent="0.2">
      <c r="A188" s="127"/>
      <c r="B188" s="127"/>
      <c r="C188" s="127"/>
      <c r="D188" s="127"/>
    </row>
    <row r="189" spans="1:4" x14ac:dyDescent="0.2">
      <c r="A189" s="127"/>
      <c r="B189" s="127"/>
      <c r="C189" s="127"/>
      <c r="D189" s="127"/>
    </row>
    <row r="190" spans="1:4" x14ac:dyDescent="0.2">
      <c r="A190" s="127"/>
      <c r="B190" s="127"/>
      <c r="C190" s="127"/>
      <c r="D190" s="127"/>
    </row>
    <row r="191" spans="1:4" x14ac:dyDescent="0.2">
      <c r="A191" s="127"/>
      <c r="B191" s="127"/>
      <c r="C191" s="127"/>
      <c r="D191" s="127"/>
    </row>
    <row r="192" spans="1:4" x14ac:dyDescent="0.2">
      <c r="A192" s="127"/>
      <c r="B192" s="127"/>
      <c r="C192" s="127"/>
      <c r="D192" s="127"/>
    </row>
    <row r="193" spans="1:4" x14ac:dyDescent="0.2">
      <c r="A193" s="127"/>
      <c r="B193" s="127"/>
      <c r="C193" s="127"/>
      <c r="D193" s="127"/>
    </row>
    <row r="194" spans="1:4" x14ac:dyDescent="0.2">
      <c r="A194" s="127"/>
      <c r="B194" s="127"/>
      <c r="C194" s="127"/>
      <c r="D194" s="127"/>
    </row>
    <row r="195" spans="1:4" x14ac:dyDescent="0.2">
      <c r="A195" s="127"/>
      <c r="B195" s="127"/>
      <c r="C195" s="127"/>
      <c r="D195" s="127"/>
    </row>
    <row r="196" spans="1:4" x14ac:dyDescent="0.2">
      <c r="A196" s="127"/>
      <c r="B196" s="127"/>
      <c r="C196" s="127"/>
      <c r="D196" s="127"/>
    </row>
    <row r="197" spans="1:4" x14ac:dyDescent="0.2">
      <c r="A197" s="127"/>
      <c r="B197" s="127"/>
      <c r="C197" s="127"/>
      <c r="D197" s="127"/>
    </row>
    <row r="198" spans="1:4" x14ac:dyDescent="0.2">
      <c r="A198" s="127"/>
      <c r="B198" s="127"/>
      <c r="C198" s="127"/>
      <c r="D198" s="127"/>
    </row>
    <row r="199" spans="1:4" x14ac:dyDescent="0.2">
      <c r="A199" s="127"/>
      <c r="B199" s="127"/>
      <c r="C199" s="127"/>
      <c r="D199" s="127"/>
    </row>
    <row r="200" spans="1:4" x14ac:dyDescent="0.2">
      <c r="A200" s="127"/>
      <c r="B200" s="127"/>
      <c r="C200" s="127"/>
      <c r="D200" s="127"/>
    </row>
    <row r="201" spans="1:4" x14ac:dyDescent="0.2">
      <c r="A201" s="127"/>
      <c r="B201" s="127"/>
      <c r="C201" s="127"/>
      <c r="D201" s="127"/>
    </row>
    <row r="202" spans="1:4" x14ac:dyDescent="0.2">
      <c r="A202" s="127"/>
      <c r="B202" s="127"/>
      <c r="C202" s="127"/>
      <c r="D202" s="127"/>
    </row>
    <row r="203" spans="1:4" x14ac:dyDescent="0.2">
      <c r="A203" s="127"/>
      <c r="B203" s="127"/>
      <c r="C203" s="127"/>
      <c r="D203" s="127"/>
    </row>
    <row r="204" spans="1:4" x14ac:dyDescent="0.2">
      <c r="A204" s="127"/>
      <c r="B204" s="127"/>
      <c r="C204" s="127"/>
      <c r="D204" s="127"/>
    </row>
    <row r="205" spans="1:4" x14ac:dyDescent="0.2">
      <c r="A205" s="127"/>
      <c r="B205" s="127"/>
      <c r="C205" s="127"/>
      <c r="D205" s="127"/>
    </row>
    <row r="206" spans="1:4" x14ac:dyDescent="0.2">
      <c r="A206" s="127"/>
      <c r="B206" s="127"/>
      <c r="C206" s="127"/>
      <c r="D206" s="127"/>
    </row>
    <row r="207" spans="1:4" x14ac:dyDescent="0.2">
      <c r="A207" s="127"/>
      <c r="B207" s="127"/>
      <c r="C207" s="127"/>
      <c r="D207" s="127"/>
    </row>
    <row r="208" spans="1:4" x14ac:dyDescent="0.2">
      <c r="A208" s="127"/>
      <c r="B208" s="127"/>
      <c r="C208" s="127"/>
      <c r="D208" s="127"/>
    </row>
    <row r="209" spans="1:4" x14ac:dyDescent="0.2">
      <c r="A209" s="127"/>
      <c r="B209" s="127"/>
      <c r="C209" s="127"/>
      <c r="D209" s="127"/>
    </row>
    <row r="210" spans="1:4" ht="24" x14ac:dyDescent="0.3">
      <c r="A210" s="130" t="s">
        <v>86</v>
      </c>
      <c r="B210" s="127"/>
      <c r="C210" s="127"/>
      <c r="D210" s="127"/>
    </row>
    <row r="211" spans="1:4" x14ac:dyDescent="0.2">
      <c r="A211" s="129" t="s">
        <v>76</v>
      </c>
      <c r="B211" s="129" t="s">
        <v>94</v>
      </c>
      <c r="C211" s="129" t="s">
        <v>77</v>
      </c>
      <c r="D211" s="129" t="s">
        <v>78</v>
      </c>
    </row>
    <row r="212" spans="1:4" x14ac:dyDescent="0.2">
      <c r="A212" s="127"/>
      <c r="B212" s="127"/>
      <c r="C212" s="127"/>
      <c r="D212" s="127"/>
    </row>
    <row r="213" spans="1:4" x14ac:dyDescent="0.2">
      <c r="A213" s="127"/>
      <c r="B213" s="127"/>
      <c r="C213" s="127"/>
      <c r="D213" s="127"/>
    </row>
    <row r="214" spans="1:4" x14ac:dyDescent="0.2">
      <c r="A214" s="127"/>
      <c r="B214" s="127"/>
      <c r="C214" s="127"/>
      <c r="D214" s="127"/>
    </row>
    <row r="215" spans="1:4" x14ac:dyDescent="0.2">
      <c r="A215" s="127"/>
      <c r="B215" s="127"/>
      <c r="C215" s="127"/>
      <c r="D215" s="127"/>
    </row>
    <row r="216" spans="1:4" x14ac:dyDescent="0.2">
      <c r="A216" s="127"/>
      <c r="B216" s="127"/>
      <c r="C216" s="127"/>
      <c r="D216" s="127"/>
    </row>
    <row r="217" spans="1:4" x14ac:dyDescent="0.2">
      <c r="A217" s="127"/>
      <c r="B217" s="127"/>
      <c r="C217" s="127"/>
      <c r="D217" s="127"/>
    </row>
    <row r="218" spans="1:4" x14ac:dyDescent="0.2">
      <c r="A218" s="127"/>
      <c r="B218" s="127"/>
      <c r="C218" s="127"/>
      <c r="D218" s="127"/>
    </row>
    <row r="219" spans="1:4" x14ac:dyDescent="0.2">
      <c r="A219" s="127"/>
      <c r="B219" s="127"/>
      <c r="C219" s="127"/>
      <c r="D219" s="127"/>
    </row>
    <row r="220" spans="1:4" x14ac:dyDescent="0.2">
      <c r="A220" s="127"/>
      <c r="B220" s="127"/>
      <c r="C220" s="127"/>
      <c r="D220" s="127"/>
    </row>
    <row r="221" spans="1:4" x14ac:dyDescent="0.2">
      <c r="A221" s="127"/>
      <c r="B221" s="127"/>
      <c r="C221" s="127"/>
      <c r="D221" s="127"/>
    </row>
    <row r="222" spans="1:4" x14ac:dyDescent="0.2">
      <c r="A222" s="127"/>
      <c r="B222" s="127"/>
      <c r="C222" s="127"/>
      <c r="D222" s="127"/>
    </row>
    <row r="223" spans="1:4" x14ac:dyDescent="0.2">
      <c r="A223" s="127"/>
      <c r="B223" s="127"/>
      <c r="C223" s="127"/>
      <c r="D223" s="127"/>
    </row>
    <row r="224" spans="1:4" x14ac:dyDescent="0.2">
      <c r="A224" s="127"/>
      <c r="B224" s="127"/>
      <c r="C224" s="127"/>
      <c r="D224" s="127"/>
    </row>
    <row r="225" spans="1:4" x14ac:dyDescent="0.2">
      <c r="A225" s="127"/>
      <c r="B225" s="127"/>
      <c r="C225" s="127"/>
      <c r="D225" s="127"/>
    </row>
    <row r="226" spans="1:4" x14ac:dyDescent="0.2">
      <c r="A226" s="127"/>
      <c r="B226" s="127"/>
      <c r="C226" s="127"/>
      <c r="D226" s="127"/>
    </row>
    <row r="227" spans="1:4" x14ac:dyDescent="0.2">
      <c r="A227" s="127"/>
      <c r="B227" s="127"/>
      <c r="C227" s="127"/>
      <c r="D227" s="127"/>
    </row>
    <row r="228" spans="1:4" x14ac:dyDescent="0.2">
      <c r="A228" s="127"/>
      <c r="B228" s="127"/>
      <c r="C228" s="127"/>
      <c r="D228" s="127"/>
    </row>
    <row r="229" spans="1:4" x14ac:dyDescent="0.2">
      <c r="A229" s="127"/>
      <c r="B229" s="127"/>
      <c r="C229" s="127"/>
      <c r="D229" s="127"/>
    </row>
    <row r="230" spans="1:4" x14ac:dyDescent="0.2">
      <c r="A230" s="127"/>
      <c r="B230" s="127"/>
      <c r="C230" s="127"/>
      <c r="D230" s="127"/>
    </row>
    <row r="231" spans="1:4" x14ac:dyDescent="0.2">
      <c r="A231" s="127"/>
      <c r="B231" s="127"/>
      <c r="C231" s="127"/>
      <c r="D231" s="127"/>
    </row>
    <row r="232" spans="1:4" x14ac:dyDescent="0.2">
      <c r="A232" s="127"/>
      <c r="B232" s="127"/>
      <c r="C232" s="127"/>
      <c r="D232" s="127"/>
    </row>
    <row r="233" spans="1:4" x14ac:dyDescent="0.2">
      <c r="A233" s="127"/>
      <c r="B233" s="127"/>
      <c r="C233" s="127"/>
      <c r="D233" s="127"/>
    </row>
    <row r="234" spans="1:4" x14ac:dyDescent="0.2">
      <c r="A234" s="127"/>
      <c r="B234" s="127"/>
      <c r="C234" s="127"/>
      <c r="D234" s="127"/>
    </row>
    <row r="235" spans="1:4" x14ac:dyDescent="0.2">
      <c r="A235" s="127"/>
      <c r="B235" s="127"/>
      <c r="C235" s="127"/>
      <c r="D235" s="127"/>
    </row>
    <row r="236" spans="1:4" x14ac:dyDescent="0.2">
      <c r="A236" s="127"/>
      <c r="B236" s="127"/>
      <c r="C236" s="127"/>
      <c r="D236" s="127"/>
    </row>
    <row r="237" spans="1:4" x14ac:dyDescent="0.2">
      <c r="A237" s="127"/>
      <c r="B237" s="127"/>
      <c r="C237" s="127"/>
      <c r="D237" s="127"/>
    </row>
    <row r="238" spans="1:4" x14ac:dyDescent="0.2">
      <c r="A238" s="127"/>
      <c r="B238" s="127"/>
      <c r="C238" s="127"/>
      <c r="D238" s="127"/>
    </row>
    <row r="239" spans="1:4" x14ac:dyDescent="0.2">
      <c r="A239" s="127"/>
      <c r="B239" s="127"/>
      <c r="C239" s="127"/>
      <c r="D239" s="127"/>
    </row>
    <row r="240" spans="1:4" ht="24" x14ac:dyDescent="0.3">
      <c r="A240" s="130" t="s">
        <v>87</v>
      </c>
      <c r="B240" s="127"/>
      <c r="C240" s="127"/>
      <c r="D240" s="127"/>
    </row>
    <row r="241" spans="1:4" x14ac:dyDescent="0.2">
      <c r="A241" s="129" t="s">
        <v>76</v>
      </c>
      <c r="B241" s="129" t="s">
        <v>94</v>
      </c>
      <c r="C241" s="129" t="s">
        <v>77</v>
      </c>
      <c r="D241" s="129" t="s">
        <v>78</v>
      </c>
    </row>
    <row r="242" spans="1:4" x14ac:dyDescent="0.2">
      <c r="A242" s="127"/>
      <c r="B242" s="127"/>
      <c r="C242" s="127"/>
      <c r="D242" s="127"/>
    </row>
    <row r="243" spans="1:4" x14ac:dyDescent="0.2">
      <c r="A243" s="127"/>
      <c r="B243" s="127"/>
      <c r="C243" s="127"/>
      <c r="D243" s="127"/>
    </row>
    <row r="244" spans="1:4" x14ac:dyDescent="0.2">
      <c r="A244" s="127"/>
      <c r="B244" s="127"/>
      <c r="C244" s="127"/>
      <c r="D244" s="127"/>
    </row>
    <row r="245" spans="1:4" x14ac:dyDescent="0.2">
      <c r="A245" s="127"/>
      <c r="B245" s="127"/>
      <c r="C245" s="127"/>
      <c r="D245" s="127"/>
    </row>
    <row r="246" spans="1:4" x14ac:dyDescent="0.2">
      <c r="A246" s="127"/>
      <c r="B246" s="127"/>
      <c r="C246" s="127"/>
      <c r="D246" s="127"/>
    </row>
    <row r="247" spans="1:4" x14ac:dyDescent="0.2">
      <c r="A247" s="127"/>
      <c r="B247" s="127"/>
      <c r="C247" s="127"/>
      <c r="D247" s="127"/>
    </row>
    <row r="248" spans="1:4" x14ac:dyDescent="0.2">
      <c r="A248" s="127"/>
      <c r="B248" s="127"/>
      <c r="C248" s="127"/>
      <c r="D248" s="127"/>
    </row>
    <row r="249" spans="1:4" x14ac:dyDescent="0.2">
      <c r="A249" s="127"/>
      <c r="B249" s="127"/>
      <c r="C249" s="127"/>
      <c r="D249" s="127"/>
    </row>
    <row r="250" spans="1:4" x14ac:dyDescent="0.2">
      <c r="A250" s="127"/>
      <c r="B250" s="127"/>
      <c r="C250" s="127"/>
      <c r="D250" s="127"/>
    </row>
    <row r="251" spans="1:4" x14ac:dyDescent="0.2">
      <c r="A251" s="127"/>
      <c r="B251" s="127"/>
      <c r="C251" s="127"/>
      <c r="D251" s="127"/>
    </row>
    <row r="252" spans="1:4" x14ac:dyDescent="0.2">
      <c r="A252" s="127"/>
      <c r="B252" s="127"/>
      <c r="C252" s="127"/>
      <c r="D252" s="127"/>
    </row>
    <row r="253" spans="1:4" x14ac:dyDescent="0.2">
      <c r="A253" s="127"/>
      <c r="B253" s="127"/>
      <c r="C253" s="127"/>
      <c r="D253" s="127"/>
    </row>
    <row r="254" spans="1:4" x14ac:dyDescent="0.2">
      <c r="A254" s="127"/>
      <c r="B254" s="127"/>
      <c r="C254" s="127"/>
      <c r="D254" s="127"/>
    </row>
    <row r="255" spans="1:4" x14ac:dyDescent="0.2">
      <c r="A255" s="127"/>
      <c r="B255" s="127"/>
      <c r="C255" s="127"/>
      <c r="D255" s="127"/>
    </row>
    <row r="256" spans="1:4" x14ac:dyDescent="0.2">
      <c r="A256" s="127"/>
      <c r="B256" s="127"/>
      <c r="C256" s="127"/>
      <c r="D256" s="127"/>
    </row>
    <row r="257" spans="1:4" x14ac:dyDescent="0.2">
      <c r="A257" s="127"/>
      <c r="B257" s="127"/>
      <c r="C257" s="127"/>
      <c r="D257" s="127"/>
    </row>
    <row r="258" spans="1:4" x14ac:dyDescent="0.2">
      <c r="A258" s="127"/>
      <c r="B258" s="127"/>
      <c r="C258" s="127"/>
      <c r="D258" s="127"/>
    </row>
    <row r="259" spans="1:4" x14ac:dyDescent="0.2">
      <c r="A259" s="127"/>
      <c r="B259" s="127"/>
      <c r="C259" s="127"/>
      <c r="D259" s="127"/>
    </row>
    <row r="260" spans="1:4" x14ac:dyDescent="0.2">
      <c r="A260" s="127"/>
      <c r="B260" s="127"/>
      <c r="C260" s="127"/>
      <c r="D260" s="127"/>
    </row>
    <row r="261" spans="1:4" x14ac:dyDescent="0.2">
      <c r="A261" s="127"/>
      <c r="B261" s="127"/>
      <c r="C261" s="127"/>
      <c r="D261" s="127"/>
    </row>
    <row r="262" spans="1:4" x14ac:dyDescent="0.2">
      <c r="A262" s="127"/>
      <c r="B262" s="127"/>
      <c r="C262" s="127"/>
      <c r="D262" s="127"/>
    </row>
    <row r="263" spans="1:4" x14ac:dyDescent="0.2">
      <c r="A263" s="127"/>
      <c r="B263" s="127"/>
      <c r="C263" s="127"/>
      <c r="D263" s="127"/>
    </row>
    <row r="264" spans="1:4" x14ac:dyDescent="0.2">
      <c r="A264" s="127"/>
      <c r="B264" s="127"/>
      <c r="C264" s="127"/>
      <c r="D264" s="127"/>
    </row>
    <row r="265" spans="1:4" x14ac:dyDescent="0.2">
      <c r="A265" s="127"/>
      <c r="B265" s="127"/>
      <c r="C265" s="127"/>
      <c r="D265" s="127"/>
    </row>
    <row r="266" spans="1:4" x14ac:dyDescent="0.2">
      <c r="A266" s="127"/>
      <c r="B266" s="127"/>
      <c r="C266" s="127"/>
      <c r="D266" s="127"/>
    </row>
    <row r="267" spans="1:4" x14ac:dyDescent="0.2">
      <c r="A267" s="127"/>
      <c r="B267" s="127"/>
      <c r="C267" s="127"/>
      <c r="D267" s="127"/>
    </row>
    <row r="268" spans="1:4" x14ac:dyDescent="0.2">
      <c r="A268" s="127"/>
      <c r="B268" s="127"/>
      <c r="C268" s="127"/>
      <c r="D268" s="127"/>
    </row>
    <row r="269" spans="1:4" x14ac:dyDescent="0.2">
      <c r="A269" s="127"/>
      <c r="B269" s="127"/>
      <c r="C269" s="127"/>
      <c r="D269" s="127"/>
    </row>
    <row r="270" spans="1:4" ht="24" x14ac:dyDescent="0.3">
      <c r="A270" s="130" t="s">
        <v>103</v>
      </c>
      <c r="B270" s="127"/>
      <c r="C270" s="127"/>
      <c r="D270" s="127"/>
    </row>
    <row r="271" spans="1:4" x14ac:dyDescent="0.2">
      <c r="A271" s="129" t="s">
        <v>76</v>
      </c>
      <c r="B271" s="129" t="s">
        <v>94</v>
      </c>
      <c r="C271" s="129" t="s">
        <v>77</v>
      </c>
      <c r="D271" s="129" t="s">
        <v>78</v>
      </c>
    </row>
    <row r="272" spans="1:4" x14ac:dyDescent="0.2">
      <c r="A272" s="127"/>
      <c r="B272" s="127"/>
      <c r="C272" s="127"/>
      <c r="D272" s="127"/>
    </row>
    <row r="273" spans="1:4" x14ac:dyDescent="0.2">
      <c r="A273" s="127"/>
      <c r="B273" s="127"/>
      <c r="C273" s="127"/>
      <c r="D273" s="127"/>
    </row>
    <row r="274" spans="1:4" x14ac:dyDescent="0.2">
      <c r="A274" s="127"/>
      <c r="B274" s="127"/>
      <c r="C274" s="127"/>
      <c r="D274" s="127"/>
    </row>
    <row r="275" spans="1:4" x14ac:dyDescent="0.2">
      <c r="A275" s="127"/>
      <c r="B275" s="127"/>
      <c r="C275" s="127"/>
      <c r="D275" s="127"/>
    </row>
    <row r="276" spans="1:4" x14ac:dyDescent="0.2">
      <c r="A276" s="127"/>
      <c r="B276" s="127"/>
      <c r="C276" s="127"/>
      <c r="D276" s="127"/>
    </row>
    <row r="277" spans="1:4" x14ac:dyDescent="0.2">
      <c r="A277" s="127"/>
      <c r="B277" s="127"/>
      <c r="C277" s="127"/>
      <c r="D277" s="127"/>
    </row>
    <row r="278" spans="1:4" x14ac:dyDescent="0.2">
      <c r="A278" s="127"/>
      <c r="B278" s="127"/>
      <c r="C278" s="127"/>
      <c r="D278" s="127"/>
    </row>
    <row r="279" spans="1:4" x14ac:dyDescent="0.2">
      <c r="A279" s="127"/>
      <c r="B279" s="127"/>
      <c r="C279" s="127"/>
      <c r="D279" s="127"/>
    </row>
    <row r="280" spans="1:4" x14ac:dyDescent="0.2">
      <c r="A280" s="127"/>
      <c r="B280" s="127"/>
      <c r="C280" s="127"/>
      <c r="D280" s="127"/>
    </row>
    <row r="281" spans="1:4" x14ac:dyDescent="0.2">
      <c r="A281" s="127"/>
      <c r="B281" s="127"/>
      <c r="C281" s="127"/>
      <c r="D281" s="127"/>
    </row>
    <row r="282" spans="1:4" x14ac:dyDescent="0.2">
      <c r="A282" s="127"/>
      <c r="B282" s="127"/>
      <c r="C282" s="127"/>
      <c r="D282" s="127"/>
    </row>
    <row r="283" spans="1:4" x14ac:dyDescent="0.2">
      <c r="A283" s="127"/>
      <c r="B283" s="127"/>
      <c r="C283" s="127"/>
      <c r="D283" s="127"/>
    </row>
    <row r="284" spans="1:4" x14ac:dyDescent="0.2">
      <c r="A284" s="127"/>
      <c r="B284" s="127"/>
      <c r="C284" s="127"/>
      <c r="D284" s="127"/>
    </row>
    <row r="285" spans="1:4" x14ac:dyDescent="0.2">
      <c r="A285" s="127"/>
      <c r="B285" s="127"/>
      <c r="C285" s="127"/>
      <c r="D285" s="127"/>
    </row>
    <row r="286" spans="1:4" x14ac:dyDescent="0.2">
      <c r="A286" s="127"/>
      <c r="B286" s="127"/>
      <c r="C286" s="127"/>
      <c r="D286" s="127"/>
    </row>
    <row r="287" spans="1:4" x14ac:dyDescent="0.2">
      <c r="A287" s="127"/>
      <c r="B287" s="127"/>
      <c r="C287" s="127"/>
      <c r="D287" s="127"/>
    </row>
    <row r="288" spans="1:4" x14ac:dyDescent="0.2">
      <c r="A288" s="127"/>
      <c r="B288" s="127"/>
      <c r="C288" s="127"/>
      <c r="D288" s="127"/>
    </row>
    <row r="289" spans="1:4" x14ac:dyDescent="0.2">
      <c r="A289" s="127"/>
      <c r="B289" s="127"/>
      <c r="C289" s="127"/>
      <c r="D289" s="127"/>
    </row>
    <row r="290" spans="1:4" x14ac:dyDescent="0.2">
      <c r="A290" s="127"/>
      <c r="B290" s="127"/>
      <c r="C290" s="127"/>
      <c r="D290" s="127"/>
    </row>
    <row r="291" spans="1:4" x14ac:dyDescent="0.2">
      <c r="A291" s="127"/>
      <c r="B291" s="127"/>
      <c r="C291" s="127"/>
      <c r="D291" s="127"/>
    </row>
    <row r="292" spans="1:4" x14ac:dyDescent="0.2">
      <c r="A292" s="127"/>
      <c r="B292" s="127"/>
      <c r="C292" s="127"/>
      <c r="D292" s="127"/>
    </row>
    <row r="293" spans="1:4" x14ac:dyDescent="0.2">
      <c r="A293" s="127"/>
      <c r="B293" s="127"/>
      <c r="C293" s="127"/>
      <c r="D293" s="127"/>
    </row>
    <row r="294" spans="1:4" x14ac:dyDescent="0.2">
      <c r="A294" s="127"/>
      <c r="B294" s="127"/>
      <c r="C294" s="127"/>
      <c r="D294" s="127"/>
    </row>
    <row r="295" spans="1:4" x14ac:dyDescent="0.2">
      <c r="A295" s="127"/>
      <c r="B295" s="127"/>
      <c r="C295" s="127"/>
      <c r="D295" s="127"/>
    </row>
    <row r="296" spans="1:4" x14ac:dyDescent="0.2">
      <c r="A296" s="127"/>
      <c r="B296" s="127"/>
      <c r="C296" s="127"/>
      <c r="D296" s="127"/>
    </row>
    <row r="297" spans="1:4" x14ac:dyDescent="0.2">
      <c r="A297" s="127"/>
      <c r="B297" s="127"/>
      <c r="C297" s="127"/>
      <c r="D297" s="127"/>
    </row>
    <row r="298" spans="1:4" x14ac:dyDescent="0.2">
      <c r="A298" s="127"/>
      <c r="B298" s="127"/>
      <c r="C298" s="127"/>
      <c r="D298" s="127"/>
    </row>
    <row r="299" spans="1:4" x14ac:dyDescent="0.2">
      <c r="A299" s="127"/>
      <c r="B299" s="127"/>
      <c r="C299" s="127"/>
      <c r="D299" s="127"/>
    </row>
    <row r="300" spans="1:4" ht="24" x14ac:dyDescent="0.3">
      <c r="A300" s="130" t="s">
        <v>104</v>
      </c>
      <c r="B300" s="131"/>
      <c r="C300" s="131"/>
      <c r="D300" s="131"/>
    </row>
    <row r="301" spans="1:4" x14ac:dyDescent="0.2">
      <c r="A301" s="129" t="s">
        <v>76</v>
      </c>
      <c r="B301" s="129" t="s">
        <v>94</v>
      </c>
      <c r="C301" s="129" t="s">
        <v>77</v>
      </c>
      <c r="D301" s="129" t="s">
        <v>78</v>
      </c>
    </row>
    <row r="302" spans="1:4" x14ac:dyDescent="0.2">
      <c r="A302" s="127"/>
      <c r="B302" s="127"/>
      <c r="C302" s="127"/>
      <c r="D302" s="127"/>
    </row>
    <row r="303" spans="1:4" x14ac:dyDescent="0.2">
      <c r="A303" s="127"/>
      <c r="B303" s="127"/>
      <c r="C303" s="127"/>
      <c r="D303" s="127"/>
    </row>
    <row r="304" spans="1:4" x14ac:dyDescent="0.2">
      <c r="A304" s="127"/>
      <c r="B304" s="127"/>
      <c r="C304" s="127"/>
      <c r="D304" s="127"/>
    </row>
    <row r="305" spans="1:4" x14ac:dyDescent="0.2">
      <c r="A305" s="127"/>
      <c r="B305" s="127"/>
      <c r="C305" s="127"/>
      <c r="D305" s="127"/>
    </row>
    <row r="306" spans="1:4" x14ac:dyDescent="0.2">
      <c r="A306" s="127"/>
      <c r="B306" s="127"/>
      <c r="C306" s="127"/>
      <c r="D306" s="127"/>
    </row>
    <row r="307" spans="1:4" x14ac:dyDescent="0.2">
      <c r="A307" s="127"/>
      <c r="B307" s="127"/>
      <c r="C307" s="127"/>
      <c r="D307" s="127"/>
    </row>
    <row r="308" spans="1:4" x14ac:dyDescent="0.2">
      <c r="A308" s="127"/>
      <c r="B308" s="127"/>
      <c r="C308" s="127"/>
      <c r="D308" s="127"/>
    </row>
    <row r="309" spans="1:4" x14ac:dyDescent="0.2">
      <c r="A309" s="127"/>
      <c r="B309" s="127"/>
      <c r="C309" s="127"/>
      <c r="D309" s="127"/>
    </row>
    <row r="310" spans="1:4" x14ac:dyDescent="0.2">
      <c r="A310" s="127"/>
      <c r="B310" s="127"/>
      <c r="C310" s="127"/>
      <c r="D310" s="127"/>
    </row>
    <row r="311" spans="1:4" x14ac:dyDescent="0.2">
      <c r="A311" s="127"/>
      <c r="B311" s="127"/>
      <c r="C311" s="127"/>
      <c r="D311" s="127"/>
    </row>
    <row r="312" spans="1:4" x14ac:dyDescent="0.2">
      <c r="A312" s="127"/>
      <c r="B312" s="127"/>
      <c r="C312" s="127"/>
      <c r="D312" s="127"/>
    </row>
    <row r="313" spans="1:4" x14ac:dyDescent="0.2">
      <c r="A313" s="127"/>
      <c r="B313" s="127"/>
      <c r="C313" s="127"/>
      <c r="D313" s="127"/>
    </row>
    <row r="314" spans="1:4" x14ac:dyDescent="0.2">
      <c r="A314" s="127"/>
      <c r="B314" s="127"/>
      <c r="C314" s="127"/>
      <c r="D314" s="127"/>
    </row>
    <row r="315" spans="1:4" x14ac:dyDescent="0.2">
      <c r="A315" s="127"/>
      <c r="B315" s="127"/>
      <c r="C315" s="127"/>
      <c r="D315" s="127"/>
    </row>
    <row r="316" spans="1:4" x14ac:dyDescent="0.2">
      <c r="A316" s="127"/>
      <c r="B316" s="127"/>
      <c r="C316" s="127"/>
      <c r="D316" s="127"/>
    </row>
    <row r="317" spans="1:4" x14ac:dyDescent="0.2">
      <c r="A317" s="127"/>
      <c r="B317" s="127"/>
      <c r="C317" s="127"/>
      <c r="D317" s="127"/>
    </row>
    <row r="318" spans="1:4" x14ac:dyDescent="0.2">
      <c r="A318" s="127"/>
      <c r="B318" s="127"/>
      <c r="C318" s="127"/>
      <c r="D318" s="127"/>
    </row>
    <row r="319" spans="1:4" x14ac:dyDescent="0.2">
      <c r="A319" s="127"/>
      <c r="B319" s="127"/>
      <c r="C319" s="127"/>
      <c r="D319" s="127"/>
    </row>
    <row r="320" spans="1:4" x14ac:dyDescent="0.2">
      <c r="A320" s="127"/>
      <c r="B320" s="127"/>
      <c r="C320" s="127"/>
      <c r="D320" s="127"/>
    </row>
    <row r="321" spans="1:4" x14ac:dyDescent="0.2">
      <c r="A321" s="127"/>
      <c r="B321" s="127"/>
      <c r="C321" s="127"/>
      <c r="D321" s="127"/>
    </row>
    <row r="322" spans="1:4" x14ac:dyDescent="0.2">
      <c r="A322" s="127"/>
      <c r="B322" s="127"/>
      <c r="C322" s="127"/>
      <c r="D322" s="127"/>
    </row>
    <row r="323" spans="1:4" x14ac:dyDescent="0.2">
      <c r="A323" s="127"/>
      <c r="B323" s="127"/>
      <c r="C323" s="127"/>
      <c r="D323" s="127"/>
    </row>
    <row r="324" spans="1:4" x14ac:dyDescent="0.2">
      <c r="A324" s="127"/>
      <c r="B324" s="127"/>
      <c r="C324" s="127"/>
      <c r="D324" s="127"/>
    </row>
    <row r="325" spans="1:4" x14ac:dyDescent="0.2">
      <c r="A325" s="127"/>
      <c r="B325" s="127"/>
      <c r="C325" s="127"/>
      <c r="D325" s="127"/>
    </row>
    <row r="326" spans="1:4" x14ac:dyDescent="0.2">
      <c r="A326" s="127"/>
      <c r="B326" s="127"/>
      <c r="C326" s="127"/>
      <c r="D326" s="127"/>
    </row>
    <row r="327" spans="1:4" x14ac:dyDescent="0.2">
      <c r="A327" s="127"/>
      <c r="B327" s="127"/>
      <c r="C327" s="127"/>
      <c r="D327" s="127"/>
    </row>
    <row r="328" spans="1:4" x14ac:dyDescent="0.2">
      <c r="A328" s="127"/>
      <c r="B328" s="127"/>
      <c r="C328" s="127"/>
      <c r="D328" s="127"/>
    </row>
    <row r="329" spans="1:4" x14ac:dyDescent="0.2">
      <c r="A329" s="127"/>
      <c r="B329" s="127"/>
      <c r="C329" s="127"/>
      <c r="D329" s="127"/>
    </row>
    <row r="330" spans="1:4" ht="24" x14ac:dyDescent="0.3">
      <c r="A330" s="130" t="s">
        <v>104</v>
      </c>
      <c r="B330" s="127"/>
      <c r="C330" s="127"/>
      <c r="D330" s="127"/>
    </row>
    <row r="331" spans="1:4" x14ac:dyDescent="0.2">
      <c r="A331" s="129" t="s">
        <v>76</v>
      </c>
      <c r="B331" s="129" t="s">
        <v>94</v>
      </c>
      <c r="C331" s="129" t="s">
        <v>77</v>
      </c>
      <c r="D331" s="129" t="s">
        <v>78</v>
      </c>
    </row>
    <row r="332" spans="1:4" x14ac:dyDescent="0.2">
      <c r="A332" s="127"/>
      <c r="B332" s="127"/>
      <c r="C332" s="127"/>
      <c r="D332" s="127"/>
    </row>
    <row r="333" spans="1:4" x14ac:dyDescent="0.2">
      <c r="A333" s="127"/>
      <c r="B333" s="127"/>
      <c r="C333" s="127"/>
      <c r="D333" s="127"/>
    </row>
    <row r="334" spans="1:4" x14ac:dyDescent="0.2">
      <c r="A334" s="127"/>
      <c r="B334" s="127"/>
      <c r="C334" s="127"/>
      <c r="D334" s="127"/>
    </row>
    <row r="335" spans="1:4" x14ac:dyDescent="0.2">
      <c r="A335" s="127"/>
      <c r="B335" s="127"/>
      <c r="C335" s="127"/>
      <c r="D335" s="127"/>
    </row>
    <row r="336" spans="1:4" x14ac:dyDescent="0.2">
      <c r="A336" s="127"/>
      <c r="B336" s="127"/>
      <c r="C336" s="127"/>
      <c r="D336" s="127"/>
    </row>
    <row r="337" spans="1:4" x14ac:dyDescent="0.2">
      <c r="A337" s="127"/>
      <c r="B337" s="127"/>
      <c r="C337" s="127"/>
      <c r="D337" s="127"/>
    </row>
    <row r="338" spans="1:4" x14ac:dyDescent="0.2">
      <c r="A338" s="127"/>
      <c r="B338" s="127"/>
      <c r="C338" s="127"/>
      <c r="D338" s="127"/>
    </row>
    <row r="339" spans="1:4" x14ac:dyDescent="0.2">
      <c r="A339" s="127"/>
      <c r="B339" s="127"/>
      <c r="C339" s="127"/>
      <c r="D339" s="127"/>
    </row>
    <row r="340" spans="1:4" x14ac:dyDescent="0.2">
      <c r="A340" s="127"/>
      <c r="B340" s="127"/>
      <c r="C340" s="127"/>
      <c r="D340" s="127"/>
    </row>
    <row r="341" spans="1:4" x14ac:dyDescent="0.2">
      <c r="A341" s="127"/>
      <c r="B341" s="127"/>
      <c r="C341" s="127"/>
      <c r="D341" s="127"/>
    </row>
    <row r="342" spans="1:4" x14ac:dyDescent="0.2">
      <c r="A342" s="127"/>
      <c r="B342" s="127"/>
      <c r="C342" s="127"/>
      <c r="D342" s="127"/>
    </row>
    <row r="343" spans="1:4" x14ac:dyDescent="0.2">
      <c r="A343" s="127"/>
      <c r="B343" s="127"/>
      <c r="C343" s="127"/>
      <c r="D343" s="127"/>
    </row>
    <row r="344" spans="1:4" x14ac:dyDescent="0.2">
      <c r="A344" s="127"/>
      <c r="B344" s="127"/>
      <c r="C344" s="127"/>
      <c r="D344" s="127"/>
    </row>
    <row r="345" spans="1:4" x14ac:dyDescent="0.2">
      <c r="A345" s="127"/>
      <c r="B345" s="127"/>
      <c r="C345" s="127"/>
      <c r="D345" s="127"/>
    </row>
    <row r="346" spans="1:4" x14ac:dyDescent="0.2">
      <c r="A346" s="127"/>
      <c r="B346" s="127"/>
      <c r="C346" s="127"/>
      <c r="D346" s="127"/>
    </row>
    <row r="347" spans="1:4" x14ac:dyDescent="0.2">
      <c r="A347" s="127"/>
      <c r="B347" s="127"/>
      <c r="C347" s="127"/>
      <c r="D347" s="127"/>
    </row>
    <row r="348" spans="1:4" x14ac:dyDescent="0.2">
      <c r="A348" s="127"/>
      <c r="B348" s="127"/>
      <c r="C348" s="127"/>
      <c r="D348" s="127"/>
    </row>
    <row r="349" spans="1:4" x14ac:dyDescent="0.2">
      <c r="A349" s="127"/>
      <c r="B349" s="127"/>
      <c r="C349" s="127"/>
      <c r="D349" s="127"/>
    </row>
    <row r="350" spans="1:4" x14ac:dyDescent="0.2">
      <c r="A350" s="127"/>
      <c r="B350" s="127"/>
      <c r="C350" s="127"/>
      <c r="D350" s="127"/>
    </row>
    <row r="351" spans="1:4" x14ac:dyDescent="0.2">
      <c r="A351" s="127"/>
      <c r="B351" s="127"/>
      <c r="C351" s="127"/>
      <c r="D351" s="127"/>
    </row>
    <row r="352" spans="1:4" x14ac:dyDescent="0.2">
      <c r="A352" s="127"/>
      <c r="B352" s="127"/>
      <c r="C352" s="127"/>
      <c r="D352" s="127"/>
    </row>
    <row r="353" spans="1:4" x14ac:dyDescent="0.2">
      <c r="A353" s="127"/>
      <c r="B353" s="127"/>
      <c r="C353" s="127"/>
      <c r="D353" s="127"/>
    </row>
    <row r="354" spans="1:4" x14ac:dyDescent="0.2">
      <c r="A354" s="127"/>
      <c r="B354" s="127"/>
      <c r="C354" s="127"/>
      <c r="D354" s="127"/>
    </row>
    <row r="355" spans="1:4" x14ac:dyDescent="0.2">
      <c r="A355" s="127"/>
      <c r="B355" s="127"/>
      <c r="C355" s="127"/>
      <c r="D355" s="127"/>
    </row>
    <row r="356" spans="1:4" x14ac:dyDescent="0.2">
      <c r="A356" s="127"/>
      <c r="B356" s="127"/>
      <c r="C356" s="127"/>
      <c r="D356" s="127"/>
    </row>
    <row r="357" spans="1:4" x14ac:dyDescent="0.2">
      <c r="A357" s="127"/>
      <c r="B357" s="127"/>
      <c r="C357" s="127"/>
      <c r="D357" s="127"/>
    </row>
    <row r="358" spans="1:4" x14ac:dyDescent="0.2">
      <c r="A358" s="127"/>
      <c r="B358" s="127"/>
      <c r="C358" s="127"/>
      <c r="D358" s="127"/>
    </row>
  </sheetData>
  <sheetProtection algorithmName="SHA-512" hashValue="mm76pcxkKi24/cOEPkTwKoELuNvfsgUhvNiUg3dq7yRhSUjwdmh7pVs45jCV2owWNcLLThtBFlNGe4aj+kIZMA==" saltValue="8UVDYqAHoTwEJEWXhudTq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Knowing The Numbers</vt:lpstr>
      <vt:lpstr>The Plan for Execution</vt:lpstr>
      <vt:lpstr>Lead Tracker Scorecard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Braheem</dc:creator>
  <cp:lastModifiedBy>Microsoft Office User</cp:lastModifiedBy>
  <dcterms:created xsi:type="dcterms:W3CDTF">2023-10-26T16:27:07Z</dcterms:created>
  <dcterms:modified xsi:type="dcterms:W3CDTF">2024-01-11T22:54:06Z</dcterms:modified>
</cp:coreProperties>
</file>